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видатки!$A$1:$AN$118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T65" i="2" l="1"/>
  <c r="R109" i="2" l="1"/>
  <c r="AA76" i="2"/>
  <c r="T109" i="2" l="1"/>
  <c r="S109" i="2"/>
  <c r="R52" i="2"/>
  <c r="R18" i="2"/>
  <c r="E43" i="2" l="1"/>
  <c r="AD43" i="2" l="1"/>
  <c r="AE43" i="2"/>
  <c r="AF43" i="2"/>
  <c r="AG43" i="2"/>
  <c r="AH43" i="2"/>
  <c r="AI43" i="2"/>
  <c r="AJ43" i="2"/>
  <c r="AK43" i="2"/>
  <c r="AL43" i="2"/>
  <c r="AM43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D83" i="2"/>
  <c r="AE83" i="2"/>
  <c r="AF83" i="2"/>
  <c r="AG83" i="2"/>
  <c r="AI83" i="2"/>
  <c r="AJ83" i="2"/>
  <c r="AK83" i="2"/>
  <c r="AL83" i="2"/>
  <c r="AM83" i="2"/>
  <c r="V83" i="2"/>
  <c r="AH83" i="2" s="1"/>
  <c r="Q83" i="2"/>
  <c r="AC83" i="2" s="1"/>
  <c r="P83" i="2"/>
  <c r="O84" i="2"/>
  <c r="J84" i="2" s="1"/>
  <c r="J83" i="2"/>
  <c r="E83" i="2"/>
  <c r="AD75" i="2"/>
  <c r="AE75" i="2"/>
  <c r="AF75" i="2"/>
  <c r="AG75" i="2"/>
  <c r="AI75" i="2"/>
  <c r="AJ75" i="2"/>
  <c r="AK75" i="2"/>
  <c r="AL75" i="2"/>
  <c r="AD76" i="2"/>
  <c r="AE76" i="2"/>
  <c r="AF76" i="2"/>
  <c r="AG76" i="2"/>
  <c r="AI76" i="2"/>
  <c r="AJ76" i="2"/>
  <c r="AK76" i="2"/>
  <c r="AL76" i="2"/>
  <c r="AA75" i="2"/>
  <c r="V75" i="2" s="1"/>
  <c r="V76" i="2"/>
  <c r="Q75" i="2"/>
  <c r="Q76" i="2"/>
  <c r="P75" i="2"/>
  <c r="O75" i="2"/>
  <c r="J75" i="2" s="1"/>
  <c r="O76" i="2"/>
  <c r="AM76" i="2" s="1"/>
  <c r="J76" i="2"/>
  <c r="E75" i="2"/>
  <c r="AC75" i="2" s="1"/>
  <c r="E76" i="2"/>
  <c r="P76" i="2" s="1"/>
  <c r="AB83" i="2" l="1"/>
  <c r="AN83" i="2" s="1"/>
  <c r="AB75" i="2"/>
  <c r="AM75" i="2"/>
  <c r="AH75" i="2"/>
  <c r="AN75" i="2"/>
  <c r="AH76" i="2"/>
  <c r="AB76" i="2"/>
  <c r="AN76" i="2" s="1"/>
  <c r="AC76" i="2"/>
  <c r="F14" i="2"/>
  <c r="AA57" i="2" l="1"/>
  <c r="AD57" i="2"/>
  <c r="AE57" i="2"/>
  <c r="AF57" i="2"/>
  <c r="AG57" i="2"/>
  <c r="AI57" i="2"/>
  <c r="AJ57" i="2"/>
  <c r="AK57" i="2"/>
  <c r="AL57" i="2"/>
  <c r="V57" i="2"/>
  <c r="Q57" i="2"/>
  <c r="O57" i="2"/>
  <c r="J57" i="2" s="1"/>
  <c r="AH57" i="2" s="1"/>
  <c r="E57" i="2"/>
  <c r="AA54" i="2"/>
  <c r="V54" i="2" s="1"/>
  <c r="AD54" i="2"/>
  <c r="AE54" i="2"/>
  <c r="AF54" i="2"/>
  <c r="AG54" i="2"/>
  <c r="AI54" i="2"/>
  <c r="AJ54" i="2"/>
  <c r="AK54" i="2"/>
  <c r="AL54" i="2"/>
  <c r="Q54" i="2"/>
  <c r="O54" i="2"/>
  <c r="J54" i="2" s="1"/>
  <c r="E54" i="2"/>
  <c r="P57" i="2" l="1"/>
  <c r="AB54" i="2"/>
  <c r="AC57" i="2"/>
  <c r="P54" i="2"/>
  <c r="AB57" i="2"/>
  <c r="AN57" i="2" s="1"/>
  <c r="AM57" i="2"/>
  <c r="AC54" i="2"/>
  <c r="AM54" i="2"/>
  <c r="AH54" i="2"/>
  <c r="AA20" i="2"/>
  <c r="AN54" i="2" l="1"/>
  <c r="Q28" i="2"/>
  <c r="AA77" i="2" l="1"/>
  <c r="AD77" i="2"/>
  <c r="AE77" i="2"/>
  <c r="AF77" i="2"/>
  <c r="AG77" i="2"/>
  <c r="AI77" i="2"/>
  <c r="AJ77" i="2"/>
  <c r="AK77" i="2"/>
  <c r="AL77" i="2"/>
  <c r="AA78" i="2"/>
  <c r="AD78" i="2"/>
  <c r="AE78" i="2"/>
  <c r="AF78" i="2"/>
  <c r="AG78" i="2"/>
  <c r="AI78" i="2"/>
  <c r="AJ78" i="2"/>
  <c r="AK78" i="2"/>
  <c r="AL78" i="2"/>
  <c r="AA79" i="2"/>
  <c r="AD79" i="2"/>
  <c r="AE79" i="2"/>
  <c r="AF79" i="2"/>
  <c r="AG79" i="2"/>
  <c r="AI79" i="2"/>
  <c r="AJ79" i="2"/>
  <c r="AK79" i="2"/>
  <c r="AL79" i="2"/>
  <c r="AA80" i="2"/>
  <c r="V80" i="2" s="1"/>
  <c r="AD80" i="2"/>
  <c r="AE80" i="2"/>
  <c r="AF80" i="2"/>
  <c r="AG80" i="2"/>
  <c r="AI80" i="2"/>
  <c r="AJ80" i="2"/>
  <c r="AK80" i="2"/>
  <c r="AL80" i="2"/>
  <c r="AA81" i="2"/>
  <c r="V81" i="2" s="1"/>
  <c r="AD81" i="2"/>
  <c r="AE81" i="2"/>
  <c r="AF81" i="2"/>
  <c r="AG81" i="2"/>
  <c r="AI81" i="2"/>
  <c r="AJ81" i="2"/>
  <c r="AK81" i="2"/>
  <c r="AL81" i="2"/>
  <c r="AD82" i="2"/>
  <c r="AE82" i="2"/>
  <c r="AF82" i="2"/>
  <c r="AG82" i="2"/>
  <c r="AI82" i="2"/>
  <c r="AJ82" i="2"/>
  <c r="AK82" i="2"/>
  <c r="AL82" i="2"/>
  <c r="V77" i="2"/>
  <c r="V78" i="2"/>
  <c r="V79" i="2"/>
  <c r="V82" i="2"/>
  <c r="Q77" i="2"/>
  <c r="Q78" i="2"/>
  <c r="AB78" i="2" s="1"/>
  <c r="Q79" i="2"/>
  <c r="Q80" i="2"/>
  <c r="Q81" i="2"/>
  <c r="Q82" i="2"/>
  <c r="O77" i="2"/>
  <c r="AM77" i="2" s="1"/>
  <c r="O78" i="2"/>
  <c r="AM78" i="2" s="1"/>
  <c r="O79" i="2"/>
  <c r="AM79" i="2" s="1"/>
  <c r="O80" i="2"/>
  <c r="J80" i="2" s="1"/>
  <c r="O81" i="2"/>
  <c r="J81" i="2" s="1"/>
  <c r="AM82" i="2"/>
  <c r="J82" i="2"/>
  <c r="E77" i="2"/>
  <c r="E78" i="2"/>
  <c r="E79" i="2"/>
  <c r="E80" i="2"/>
  <c r="E81" i="2"/>
  <c r="E82" i="2"/>
  <c r="AA65" i="2"/>
  <c r="J78" i="2" l="1"/>
  <c r="AH78" i="2" s="1"/>
  <c r="AC82" i="2"/>
  <c r="AC81" i="2"/>
  <c r="P82" i="2"/>
  <c r="AB81" i="2"/>
  <c r="AC77" i="2"/>
  <c r="AC78" i="2"/>
  <c r="AB77" i="2"/>
  <c r="P80" i="2"/>
  <c r="P78" i="2"/>
  <c r="AN78" i="2" s="1"/>
  <c r="AM81" i="2"/>
  <c r="J77" i="2"/>
  <c r="AH77" i="2" s="1"/>
  <c r="AH82" i="2"/>
  <c r="AM80" i="2"/>
  <c r="AH81" i="2"/>
  <c r="AC80" i="2"/>
  <c r="AC79" i="2"/>
  <c r="P81" i="2"/>
  <c r="AH80" i="2"/>
  <c r="J79" i="2"/>
  <c r="AH79" i="2" s="1"/>
  <c r="AB79" i="2"/>
  <c r="AB82" i="2"/>
  <c r="AB80" i="2"/>
  <c r="AN80" i="2" s="1"/>
  <c r="AD103" i="2"/>
  <c r="AE103" i="2"/>
  <c r="AF103" i="2"/>
  <c r="AG103" i="2"/>
  <c r="AI103" i="2"/>
  <c r="AJ103" i="2"/>
  <c r="AK103" i="2"/>
  <c r="AL103" i="2"/>
  <c r="AA103" i="2"/>
  <c r="V103" i="2" s="1"/>
  <c r="Q103" i="2"/>
  <c r="O103" i="2"/>
  <c r="J103" i="2" s="1"/>
  <c r="AH103" i="2" s="1"/>
  <c r="E103" i="2"/>
  <c r="AN81" i="2" l="1"/>
  <c r="AN82" i="2"/>
  <c r="P77" i="2"/>
  <c r="AN77" i="2" s="1"/>
  <c r="AB103" i="2"/>
  <c r="P79" i="2"/>
  <c r="AN79" i="2" s="1"/>
  <c r="AC103" i="2"/>
  <c r="P103" i="2"/>
  <c r="AM103" i="2"/>
  <c r="AN103" i="2" l="1"/>
  <c r="E60" i="2"/>
  <c r="P44" i="2" l="1"/>
  <c r="V44" i="2" l="1"/>
  <c r="Q44" i="2"/>
  <c r="AA35" i="2"/>
  <c r="V35" i="2" s="1"/>
  <c r="AD35" i="2"/>
  <c r="AE35" i="2"/>
  <c r="AF35" i="2"/>
  <c r="AG35" i="2"/>
  <c r="AI35" i="2"/>
  <c r="AJ35" i="2"/>
  <c r="AK35" i="2"/>
  <c r="AL35" i="2"/>
  <c r="O35" i="2"/>
  <c r="Q35" i="2"/>
  <c r="E35" i="2"/>
  <c r="AA55" i="2"/>
  <c r="V55" i="2" s="1"/>
  <c r="O94" i="2"/>
  <c r="J94" i="2" s="1"/>
  <c r="E94" i="2"/>
  <c r="AD94" i="2"/>
  <c r="AE94" i="2"/>
  <c r="AF94" i="2"/>
  <c r="AG94" i="2"/>
  <c r="AI94" i="2"/>
  <c r="AJ94" i="2"/>
  <c r="AK94" i="2"/>
  <c r="AL94" i="2"/>
  <c r="AA94" i="2"/>
  <c r="V94" i="2" s="1"/>
  <c r="Q94" i="2"/>
  <c r="AA48" i="2"/>
  <c r="V48" i="2" s="1"/>
  <c r="AA60" i="2"/>
  <c r="V60" i="2" s="1"/>
  <c r="G62" i="2"/>
  <c r="G61" i="2" s="1"/>
  <c r="O55" i="2"/>
  <c r="J55" i="2" s="1"/>
  <c r="O48" i="2"/>
  <c r="J48" i="2" s="1"/>
  <c r="AD16" i="2"/>
  <c r="AD71" i="2"/>
  <c r="AE71" i="2"/>
  <c r="AF71" i="2"/>
  <c r="AG71" i="2"/>
  <c r="AI71" i="2"/>
  <c r="AJ71" i="2"/>
  <c r="AK71" i="2"/>
  <c r="AL71" i="2"/>
  <c r="AA71" i="2"/>
  <c r="V71" i="2" s="1"/>
  <c r="Q71" i="2"/>
  <c r="O71" i="2"/>
  <c r="E71" i="2"/>
  <c r="AD63" i="2"/>
  <c r="AD69" i="2"/>
  <c r="AD70" i="2"/>
  <c r="AI109" i="2"/>
  <c r="E27" i="2"/>
  <c r="E25" i="2"/>
  <c r="P25" i="2" s="1"/>
  <c r="O27" i="2"/>
  <c r="J27" i="2" s="1"/>
  <c r="O25" i="2"/>
  <c r="AA25" i="2"/>
  <c r="V25" i="2" s="1"/>
  <c r="AH25" i="2" s="1"/>
  <c r="AA26" i="2"/>
  <c r="V26" i="2" s="1"/>
  <c r="AA27" i="2"/>
  <c r="V27" i="2" s="1"/>
  <c r="AD25" i="2"/>
  <c r="AE25" i="2"/>
  <c r="AF25" i="2"/>
  <c r="AG25" i="2"/>
  <c r="AI25" i="2"/>
  <c r="AJ25" i="2"/>
  <c r="AK25" i="2"/>
  <c r="AL25" i="2"/>
  <c r="AD26" i="2"/>
  <c r="AE26" i="2"/>
  <c r="AF26" i="2"/>
  <c r="AG26" i="2"/>
  <c r="AI26" i="2"/>
  <c r="AJ26" i="2"/>
  <c r="AK26" i="2"/>
  <c r="AL26" i="2"/>
  <c r="AD27" i="2"/>
  <c r="AE27" i="2"/>
  <c r="AF27" i="2"/>
  <c r="AG27" i="2"/>
  <c r="AI27" i="2"/>
  <c r="AJ27" i="2"/>
  <c r="AK27" i="2"/>
  <c r="AL27" i="2"/>
  <c r="Q25" i="2"/>
  <c r="Q26" i="2"/>
  <c r="Q27" i="2"/>
  <c r="Q16" i="2"/>
  <c r="E28" i="2"/>
  <c r="AA59" i="2"/>
  <c r="V59" i="2" s="1"/>
  <c r="AD59" i="2"/>
  <c r="AE59" i="2"/>
  <c r="AF59" i="2"/>
  <c r="AG59" i="2"/>
  <c r="AI59" i="2"/>
  <c r="AJ59" i="2"/>
  <c r="AK59" i="2"/>
  <c r="AL59" i="2"/>
  <c r="O59" i="2"/>
  <c r="AM59" i="2" s="1"/>
  <c r="Q59" i="2"/>
  <c r="E59" i="2"/>
  <c r="E45" i="2"/>
  <c r="Q43" i="2"/>
  <c r="AC43" i="2" s="1"/>
  <c r="AA43" i="2"/>
  <c r="V43" i="2" s="1"/>
  <c r="O43" i="2"/>
  <c r="J43" i="2" s="1"/>
  <c r="O45" i="2"/>
  <c r="J45" i="2" s="1"/>
  <c r="AA95" i="2"/>
  <c r="V95" i="2" s="1"/>
  <c r="AD95" i="2"/>
  <c r="AE95" i="2"/>
  <c r="AF95" i="2"/>
  <c r="AG95" i="2"/>
  <c r="AI95" i="2"/>
  <c r="AJ95" i="2"/>
  <c r="AK95" i="2"/>
  <c r="AL95" i="2"/>
  <c r="O95" i="2"/>
  <c r="Q95" i="2"/>
  <c r="E95" i="2"/>
  <c r="AA41" i="2"/>
  <c r="AD41" i="2"/>
  <c r="AE41" i="2"/>
  <c r="AF41" i="2"/>
  <c r="AG41" i="2"/>
  <c r="AI41" i="2"/>
  <c r="AJ41" i="2"/>
  <c r="AK41" i="2"/>
  <c r="AL41" i="2"/>
  <c r="O41" i="2"/>
  <c r="J41" i="2" s="1"/>
  <c r="Q41" i="2"/>
  <c r="E41" i="2"/>
  <c r="AA68" i="2"/>
  <c r="V68" i="2" s="1"/>
  <c r="AD68" i="2"/>
  <c r="AE68" i="2"/>
  <c r="AF68" i="2"/>
  <c r="AG68" i="2"/>
  <c r="AI68" i="2"/>
  <c r="AJ68" i="2"/>
  <c r="AK68" i="2"/>
  <c r="AL68" i="2"/>
  <c r="O68" i="2"/>
  <c r="Q68" i="2"/>
  <c r="E68" i="2"/>
  <c r="AA45" i="2"/>
  <c r="Q45" i="2"/>
  <c r="O60" i="2"/>
  <c r="J60" i="2" s="1"/>
  <c r="E55" i="2"/>
  <c r="G15" i="2"/>
  <c r="H15" i="2"/>
  <c r="K15" i="2"/>
  <c r="K14" i="2" s="1"/>
  <c r="L15" i="2"/>
  <c r="L14" i="2" s="1"/>
  <c r="M15" i="2"/>
  <c r="M14" i="2" s="1"/>
  <c r="N15" i="2"/>
  <c r="N14" i="2" s="1"/>
  <c r="R15" i="2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0" i="2"/>
  <c r="AE60" i="2"/>
  <c r="AF60" i="2"/>
  <c r="AG60" i="2"/>
  <c r="AI60" i="2"/>
  <c r="AJ60" i="2"/>
  <c r="AK60" i="2"/>
  <c r="AL60" i="2"/>
  <c r="Q60" i="2"/>
  <c r="AD55" i="2"/>
  <c r="AE55" i="2"/>
  <c r="AF55" i="2"/>
  <c r="AG55" i="2"/>
  <c r="AI55" i="2"/>
  <c r="AJ55" i="2"/>
  <c r="AK55" i="2"/>
  <c r="AL55" i="2"/>
  <c r="Q55" i="2"/>
  <c r="V45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2" i="2"/>
  <c r="AE22" i="2"/>
  <c r="AF22" i="2"/>
  <c r="AG22" i="2"/>
  <c r="AI22" i="2"/>
  <c r="AJ22" i="2"/>
  <c r="AK22" i="2"/>
  <c r="AL22" i="2"/>
  <c r="AD23" i="2"/>
  <c r="AE23" i="2"/>
  <c r="AF23" i="2"/>
  <c r="AG23" i="2"/>
  <c r="AI23" i="2"/>
  <c r="AJ23" i="2"/>
  <c r="AK23" i="2"/>
  <c r="AL23" i="2"/>
  <c r="AD24" i="2"/>
  <c r="AE24" i="2"/>
  <c r="AF24" i="2"/>
  <c r="AG24" i="2"/>
  <c r="AI24" i="2"/>
  <c r="AJ24" i="2"/>
  <c r="AK24" i="2"/>
  <c r="AL24" i="2"/>
  <c r="AD28" i="2"/>
  <c r="AE28" i="2"/>
  <c r="AF28" i="2"/>
  <c r="AI28" i="2"/>
  <c r="AJ28" i="2"/>
  <c r="AK28" i="2"/>
  <c r="AL28" i="2"/>
  <c r="AE29" i="2"/>
  <c r="AF29" i="2"/>
  <c r="AG29" i="2"/>
  <c r="AI29" i="2"/>
  <c r="AJ29" i="2"/>
  <c r="AK29" i="2"/>
  <c r="AL29" i="2"/>
  <c r="AD30" i="2"/>
  <c r="AE30" i="2"/>
  <c r="AF30" i="2"/>
  <c r="AG30" i="2"/>
  <c r="AI30" i="2"/>
  <c r="AJ30" i="2"/>
  <c r="AK30" i="2"/>
  <c r="AL30" i="2"/>
  <c r="AD31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2" i="2"/>
  <c r="AE42" i="2"/>
  <c r="AF42" i="2"/>
  <c r="AG42" i="2"/>
  <c r="AI42" i="2"/>
  <c r="AJ42" i="2"/>
  <c r="AK42" i="2"/>
  <c r="AL42" i="2"/>
  <c r="AD46" i="2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6" i="2"/>
  <c r="AE56" i="2"/>
  <c r="AF56" i="2"/>
  <c r="AG56" i="2"/>
  <c r="AI56" i="2"/>
  <c r="AJ56" i="2"/>
  <c r="AK56" i="2"/>
  <c r="AL56" i="2"/>
  <c r="AD58" i="2"/>
  <c r="AE58" i="2"/>
  <c r="AF58" i="2"/>
  <c r="AG58" i="2"/>
  <c r="AI58" i="2"/>
  <c r="AJ58" i="2"/>
  <c r="AK58" i="2"/>
  <c r="AL58" i="2"/>
  <c r="AG61" i="2"/>
  <c r="AK61" i="2"/>
  <c r="AL61" i="2"/>
  <c r="AE63" i="2"/>
  <c r="AF63" i="2"/>
  <c r="AG63" i="2"/>
  <c r="AI63" i="2"/>
  <c r="AJ63" i="2"/>
  <c r="AK63" i="2"/>
  <c r="AL63" i="2"/>
  <c r="AD64" i="2"/>
  <c r="AE64" i="2"/>
  <c r="AF64" i="2"/>
  <c r="AG64" i="2"/>
  <c r="AI64" i="2"/>
  <c r="AJ64" i="2"/>
  <c r="AK64" i="2"/>
  <c r="AL64" i="2"/>
  <c r="AD65" i="2"/>
  <c r="AE65" i="2"/>
  <c r="AF65" i="2"/>
  <c r="AG65" i="2"/>
  <c r="AI65" i="2"/>
  <c r="AJ65" i="2"/>
  <c r="AK65" i="2"/>
  <c r="AL65" i="2"/>
  <c r="AD66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E69" i="2"/>
  <c r="AF69" i="2"/>
  <c r="AG69" i="2"/>
  <c r="AI69" i="2"/>
  <c r="AJ69" i="2"/>
  <c r="AK69" i="2"/>
  <c r="AL69" i="2"/>
  <c r="AE70" i="2"/>
  <c r="AF70" i="2"/>
  <c r="AG70" i="2"/>
  <c r="AI70" i="2"/>
  <c r="AJ70" i="2"/>
  <c r="AK70" i="2"/>
  <c r="AL70" i="2"/>
  <c r="AD72" i="2"/>
  <c r="AE72" i="2"/>
  <c r="AF72" i="2"/>
  <c r="AG72" i="2"/>
  <c r="AI72" i="2"/>
  <c r="AJ72" i="2"/>
  <c r="AK72" i="2"/>
  <c r="AL72" i="2"/>
  <c r="AD73" i="2"/>
  <c r="AE73" i="2"/>
  <c r="AF73" i="2"/>
  <c r="AG73" i="2"/>
  <c r="AI73" i="2"/>
  <c r="AJ73" i="2"/>
  <c r="AK73" i="2"/>
  <c r="AL73" i="2"/>
  <c r="AD74" i="2"/>
  <c r="AE74" i="2"/>
  <c r="AF74" i="2"/>
  <c r="AG74" i="2"/>
  <c r="AI74" i="2"/>
  <c r="AJ74" i="2"/>
  <c r="AK74" i="2"/>
  <c r="AL74" i="2"/>
  <c r="AD84" i="2"/>
  <c r="AE84" i="2"/>
  <c r="AF84" i="2"/>
  <c r="AG84" i="2"/>
  <c r="AI84" i="2"/>
  <c r="AJ84" i="2"/>
  <c r="AK84" i="2"/>
  <c r="AL84" i="2"/>
  <c r="AD85" i="2"/>
  <c r="AE85" i="2"/>
  <c r="AF85" i="2"/>
  <c r="AG85" i="2"/>
  <c r="AI85" i="2"/>
  <c r="AJ85" i="2"/>
  <c r="AK85" i="2"/>
  <c r="AL85" i="2"/>
  <c r="AD86" i="2"/>
  <c r="AE86" i="2"/>
  <c r="AF86" i="2"/>
  <c r="AG86" i="2"/>
  <c r="AI86" i="2"/>
  <c r="AJ86" i="2"/>
  <c r="AK86" i="2"/>
  <c r="AL86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1" i="2"/>
  <c r="AE91" i="2"/>
  <c r="AF91" i="2"/>
  <c r="AG91" i="2"/>
  <c r="AI91" i="2"/>
  <c r="AJ91" i="2"/>
  <c r="AK91" i="2"/>
  <c r="AL91" i="2"/>
  <c r="AD92" i="2"/>
  <c r="AE92" i="2"/>
  <c r="AF92" i="2"/>
  <c r="AG92" i="2"/>
  <c r="AI92" i="2"/>
  <c r="AJ92" i="2"/>
  <c r="AK92" i="2"/>
  <c r="AL92" i="2"/>
  <c r="AD93" i="2"/>
  <c r="AE93" i="2"/>
  <c r="AF93" i="2"/>
  <c r="AG93" i="2"/>
  <c r="AI93" i="2"/>
  <c r="AJ93" i="2"/>
  <c r="AK93" i="2"/>
  <c r="AL93" i="2"/>
  <c r="AD96" i="2"/>
  <c r="AE96" i="2"/>
  <c r="AF96" i="2"/>
  <c r="AG96" i="2"/>
  <c r="AI96" i="2"/>
  <c r="AJ96" i="2"/>
  <c r="AK96" i="2"/>
  <c r="AL96" i="2"/>
  <c r="AG97" i="2"/>
  <c r="AI97" i="2"/>
  <c r="AJ97" i="2"/>
  <c r="AK97" i="2"/>
  <c r="AL97" i="2"/>
  <c r="AD98" i="2"/>
  <c r="AE98" i="2"/>
  <c r="AF98" i="2"/>
  <c r="AG98" i="2"/>
  <c r="AI98" i="2"/>
  <c r="AJ98" i="2"/>
  <c r="AK98" i="2"/>
  <c r="AL98" i="2"/>
  <c r="AD101" i="2"/>
  <c r="AE101" i="2"/>
  <c r="AF101" i="2"/>
  <c r="AG101" i="2"/>
  <c r="AI101" i="2"/>
  <c r="AJ101" i="2"/>
  <c r="AK101" i="2"/>
  <c r="AL101" i="2"/>
  <c r="AD102" i="2"/>
  <c r="AE102" i="2"/>
  <c r="AF102" i="2"/>
  <c r="AG102" i="2"/>
  <c r="AI102" i="2"/>
  <c r="AJ102" i="2"/>
  <c r="AK102" i="2"/>
  <c r="AL102" i="2"/>
  <c r="AD104" i="2"/>
  <c r="AE104" i="2"/>
  <c r="AF104" i="2"/>
  <c r="AG104" i="2"/>
  <c r="AI104" i="2"/>
  <c r="AJ104" i="2"/>
  <c r="AK104" i="2"/>
  <c r="AL104" i="2"/>
  <c r="AE105" i="2"/>
  <c r="AF105" i="2"/>
  <c r="AG105" i="2"/>
  <c r="AI105" i="2"/>
  <c r="AJ105" i="2"/>
  <c r="AK105" i="2"/>
  <c r="AL105" i="2"/>
  <c r="AD106" i="2"/>
  <c r="AE106" i="2"/>
  <c r="AF106" i="2"/>
  <c r="AG106" i="2"/>
  <c r="AI106" i="2"/>
  <c r="AJ106" i="2"/>
  <c r="AK106" i="2"/>
  <c r="AL106" i="2"/>
  <c r="AD107" i="2"/>
  <c r="AE107" i="2"/>
  <c r="AF107" i="2"/>
  <c r="AG107" i="2"/>
  <c r="AI107" i="2"/>
  <c r="AJ107" i="2"/>
  <c r="AK107" i="2"/>
  <c r="AL107" i="2"/>
  <c r="AD108" i="2"/>
  <c r="AE108" i="2"/>
  <c r="AF108" i="2"/>
  <c r="AG108" i="2"/>
  <c r="AI108" i="2"/>
  <c r="AJ108" i="2"/>
  <c r="AK108" i="2"/>
  <c r="AL108" i="2"/>
  <c r="AD109" i="2"/>
  <c r="AF109" i="2"/>
  <c r="AG109" i="2"/>
  <c r="AJ109" i="2"/>
  <c r="AK109" i="2"/>
  <c r="AL109" i="2"/>
  <c r="AG110" i="2"/>
  <c r="AG111" i="2"/>
  <c r="AD112" i="2"/>
  <c r="AE112" i="2"/>
  <c r="AF112" i="2"/>
  <c r="AG112" i="2"/>
  <c r="AI112" i="2"/>
  <c r="AJ112" i="2"/>
  <c r="AK112" i="2"/>
  <c r="AL112" i="2"/>
  <c r="AD113" i="2"/>
  <c r="AE113" i="2"/>
  <c r="AF113" i="2"/>
  <c r="AG113" i="2"/>
  <c r="AI113" i="2"/>
  <c r="AJ113" i="2"/>
  <c r="AK113" i="2"/>
  <c r="AL113" i="2"/>
  <c r="AD114" i="2"/>
  <c r="AE114" i="2"/>
  <c r="AF114" i="2"/>
  <c r="AG114" i="2"/>
  <c r="AI114" i="2"/>
  <c r="AJ114" i="2"/>
  <c r="AK114" i="2"/>
  <c r="AL114" i="2"/>
  <c r="AA114" i="2"/>
  <c r="Q114" i="2"/>
  <c r="AA113" i="2"/>
  <c r="AA112" i="2"/>
  <c r="V112" i="2" s="1"/>
  <c r="Q112" i="2"/>
  <c r="Z111" i="2"/>
  <c r="Z110" i="2" s="1"/>
  <c r="Y111" i="2"/>
  <c r="X111" i="2"/>
  <c r="X110" i="2" s="1"/>
  <c r="W111" i="2"/>
  <c r="W110" i="2" s="1"/>
  <c r="T111" i="2"/>
  <c r="T110" i="2" s="1"/>
  <c r="S111" i="2"/>
  <c r="S110" i="2" s="1"/>
  <c r="R111" i="2"/>
  <c r="R110" i="2" s="1"/>
  <c r="AA109" i="2"/>
  <c r="V109" i="2" s="1"/>
  <c r="Q109" i="2"/>
  <c r="AA108" i="2"/>
  <c r="V108" i="2" s="1"/>
  <c r="Q108" i="2"/>
  <c r="AA107" i="2"/>
  <c r="V107" i="2" s="1"/>
  <c r="Q107" i="2"/>
  <c r="AA106" i="2"/>
  <c r="V106" i="2" s="1"/>
  <c r="Q106" i="2"/>
  <c r="AA105" i="2"/>
  <c r="Q105" i="2"/>
  <c r="AA104" i="2"/>
  <c r="V104" i="2" s="1"/>
  <c r="Q104" i="2"/>
  <c r="AA102" i="2"/>
  <c r="V102" i="2" s="1"/>
  <c r="Q102" i="2"/>
  <c r="AA101" i="2"/>
  <c r="V101" i="2" s="1"/>
  <c r="Q101" i="2"/>
  <c r="Z100" i="2"/>
  <c r="Y100" i="2"/>
  <c r="X100" i="2"/>
  <c r="X99" i="2" s="1"/>
  <c r="W100" i="2"/>
  <c r="W99" i="2" s="1"/>
  <c r="U100" i="2"/>
  <c r="U99" i="2" s="1"/>
  <c r="T100" i="2"/>
  <c r="S100" i="2"/>
  <c r="S99" i="2" s="1"/>
  <c r="R100" i="2"/>
  <c r="R99" i="2" s="1"/>
  <c r="AA98" i="2"/>
  <c r="V98" i="2" s="1"/>
  <c r="Q98" i="2"/>
  <c r="AA97" i="2"/>
  <c r="V97" i="2" s="1"/>
  <c r="Q97" i="2"/>
  <c r="AA96" i="2"/>
  <c r="V96" i="2" s="1"/>
  <c r="Q96" i="2"/>
  <c r="AA93" i="2"/>
  <c r="V93" i="2" s="1"/>
  <c r="Q93" i="2"/>
  <c r="AA92" i="2"/>
  <c r="Q92" i="2"/>
  <c r="AA91" i="2"/>
  <c r="V91" i="2" s="1"/>
  <c r="Q91" i="2"/>
  <c r="AA90" i="2"/>
  <c r="V90" i="2" s="1"/>
  <c r="Q90" i="2"/>
  <c r="AA89" i="2"/>
  <c r="V89" i="2" s="1"/>
  <c r="Q89" i="2"/>
  <c r="Z88" i="2"/>
  <c r="Z87" i="2" s="1"/>
  <c r="Y88" i="2"/>
  <c r="Y87" i="2" s="1"/>
  <c r="X88" i="2"/>
  <c r="X87" i="2" s="1"/>
  <c r="W88" i="2"/>
  <c r="W87" i="2" s="1"/>
  <c r="U88" i="2"/>
  <c r="U87" i="2" s="1"/>
  <c r="T88" i="2"/>
  <c r="T87" i="2" s="1"/>
  <c r="S88" i="2"/>
  <c r="S87" i="2" s="1"/>
  <c r="R88" i="2"/>
  <c r="R87" i="2" s="1"/>
  <c r="V86" i="2"/>
  <c r="Q86" i="2"/>
  <c r="AA85" i="2"/>
  <c r="V85" i="2" s="1"/>
  <c r="Q85" i="2"/>
  <c r="AA84" i="2"/>
  <c r="V84" i="2" s="1"/>
  <c r="Q84" i="2"/>
  <c r="AA74" i="2"/>
  <c r="V74" i="2" s="1"/>
  <c r="Q74" i="2"/>
  <c r="AA73" i="2"/>
  <c r="V73" i="2" s="1"/>
  <c r="Q73" i="2"/>
  <c r="AA72" i="2"/>
  <c r="V72" i="2" s="1"/>
  <c r="Q72" i="2"/>
  <c r="AA70" i="2"/>
  <c r="V70" i="2" s="1"/>
  <c r="Q70" i="2"/>
  <c r="AA69" i="2"/>
  <c r="Q69" i="2"/>
  <c r="AA67" i="2"/>
  <c r="V67" i="2" s="1"/>
  <c r="Q67" i="2"/>
  <c r="AA66" i="2"/>
  <c r="V66" i="2" s="1"/>
  <c r="Q66" i="2"/>
  <c r="V65" i="2"/>
  <c r="Q65" i="2"/>
  <c r="AA64" i="2"/>
  <c r="V64" i="2" s="1"/>
  <c r="Q64" i="2"/>
  <c r="AA63" i="2"/>
  <c r="Q63" i="2"/>
  <c r="Z62" i="2"/>
  <c r="Y62" i="2"/>
  <c r="X62" i="2"/>
  <c r="X61" i="2" s="1"/>
  <c r="W62" i="2"/>
  <c r="W61" i="2" s="1"/>
  <c r="U62" i="2"/>
  <c r="T62" i="2"/>
  <c r="T61" i="2" s="1"/>
  <c r="S62" i="2"/>
  <c r="R62" i="2"/>
  <c r="R61" i="2" s="1"/>
  <c r="AA58" i="2"/>
  <c r="V58" i="2" s="1"/>
  <c r="Q58" i="2"/>
  <c r="AA56" i="2"/>
  <c r="V56" i="2" s="1"/>
  <c r="Q56" i="2"/>
  <c r="AA53" i="2"/>
  <c r="V53" i="2" s="1"/>
  <c r="Q53" i="2"/>
  <c r="AA52" i="2"/>
  <c r="V52" i="2" s="1"/>
  <c r="Q52" i="2"/>
  <c r="AA51" i="2"/>
  <c r="V51" i="2" s="1"/>
  <c r="Q51" i="2"/>
  <c r="AA50" i="2"/>
  <c r="V50" i="2" s="1"/>
  <c r="Q50" i="2"/>
  <c r="AA49" i="2"/>
  <c r="V49" i="2" s="1"/>
  <c r="Q49" i="2"/>
  <c r="Q48" i="2"/>
  <c r="AA47" i="2"/>
  <c r="V47" i="2" s="1"/>
  <c r="Q47" i="2"/>
  <c r="Q46" i="2"/>
  <c r="AA42" i="2"/>
  <c r="V42" i="2" s="1"/>
  <c r="Q42" i="2"/>
  <c r="AA40" i="2"/>
  <c r="V40" i="2" s="1"/>
  <c r="Q40" i="2"/>
  <c r="AA39" i="2"/>
  <c r="V39" i="2" s="1"/>
  <c r="Q39" i="2"/>
  <c r="AA38" i="2"/>
  <c r="V38" i="2" s="1"/>
  <c r="Q38" i="2"/>
  <c r="AA37" i="2"/>
  <c r="Q37" i="2"/>
  <c r="AA36" i="2"/>
  <c r="V36" i="2" s="1"/>
  <c r="Q36" i="2"/>
  <c r="AA34" i="2"/>
  <c r="V34" i="2" s="1"/>
  <c r="Q34" i="2"/>
  <c r="AA33" i="2"/>
  <c r="V33" i="2" s="1"/>
  <c r="Q33" i="2"/>
  <c r="AA32" i="2"/>
  <c r="V32" i="2" s="1"/>
  <c r="Q32" i="2"/>
  <c r="AA31" i="2"/>
  <c r="Q31" i="2"/>
  <c r="AA30" i="2"/>
  <c r="V30" i="2" s="1"/>
  <c r="Q30" i="2"/>
  <c r="AA29" i="2"/>
  <c r="V29" i="2" s="1"/>
  <c r="Q29" i="2"/>
  <c r="AA28" i="2"/>
  <c r="V28" i="2" s="1"/>
  <c r="AA24" i="2"/>
  <c r="V24" i="2" s="1"/>
  <c r="Q24" i="2"/>
  <c r="AA23" i="2"/>
  <c r="V23" i="2" s="1"/>
  <c r="Q23" i="2"/>
  <c r="AA22" i="2"/>
  <c r="V22" i="2" s="1"/>
  <c r="Q22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29" i="2"/>
  <c r="I15" i="2"/>
  <c r="AG28" i="2"/>
  <c r="O24" i="2"/>
  <c r="J24" i="2" s="1"/>
  <c r="E24" i="2"/>
  <c r="AD97" i="2"/>
  <c r="AD20" i="2"/>
  <c r="E109" i="2"/>
  <c r="AE109" i="2"/>
  <c r="AF97" i="2"/>
  <c r="AE97" i="2"/>
  <c r="F100" i="2"/>
  <c r="AD105" i="2"/>
  <c r="AD18" i="2"/>
  <c r="O37" i="2"/>
  <c r="J37" i="2" s="1"/>
  <c r="G100" i="2"/>
  <c r="H100" i="2"/>
  <c r="H99" i="2" s="1"/>
  <c r="I100" i="2"/>
  <c r="K100" i="2"/>
  <c r="K99" i="2" s="1"/>
  <c r="L100" i="2"/>
  <c r="L99" i="2" s="1"/>
  <c r="M100" i="2"/>
  <c r="M99" i="2" s="1"/>
  <c r="N100" i="2"/>
  <c r="K111" i="2"/>
  <c r="L111" i="2"/>
  <c r="M111" i="2"/>
  <c r="M110" i="2" s="1"/>
  <c r="N111" i="2"/>
  <c r="E29" i="2"/>
  <c r="O114" i="2"/>
  <c r="E114" i="2"/>
  <c r="O113" i="2"/>
  <c r="J113" i="2" s="1"/>
  <c r="P113" i="2" s="1"/>
  <c r="AC113" i="2"/>
  <c r="O112" i="2"/>
  <c r="AM112" i="2" s="1"/>
  <c r="E112" i="2"/>
  <c r="H111" i="2"/>
  <c r="H110" i="2" s="1"/>
  <c r="G111" i="2"/>
  <c r="G110" i="2" s="1"/>
  <c r="F111" i="2"/>
  <c r="O109" i="2"/>
  <c r="J109" i="2" s="1"/>
  <c r="O108" i="2"/>
  <c r="J108" i="2" s="1"/>
  <c r="E108" i="2"/>
  <c r="O107" i="2"/>
  <c r="E107" i="2"/>
  <c r="O106" i="2"/>
  <c r="J106" i="2" s="1"/>
  <c r="E106" i="2"/>
  <c r="O105" i="2"/>
  <c r="J105" i="2" s="1"/>
  <c r="E105" i="2"/>
  <c r="O104" i="2"/>
  <c r="E104" i="2"/>
  <c r="O102" i="2"/>
  <c r="E102" i="2"/>
  <c r="O101" i="2"/>
  <c r="J101" i="2" s="1"/>
  <c r="E101" i="2"/>
  <c r="O98" i="2"/>
  <c r="J98" i="2" s="1"/>
  <c r="E98" i="2"/>
  <c r="O97" i="2"/>
  <c r="E97" i="2"/>
  <c r="O96" i="2"/>
  <c r="J96" i="2" s="1"/>
  <c r="E96" i="2"/>
  <c r="O93" i="2"/>
  <c r="J93" i="2" s="1"/>
  <c r="E93" i="2"/>
  <c r="O92" i="2"/>
  <c r="J92" i="2" s="1"/>
  <c r="E92" i="2"/>
  <c r="O91" i="2"/>
  <c r="E91" i="2"/>
  <c r="O90" i="2"/>
  <c r="E90" i="2"/>
  <c r="O89" i="2"/>
  <c r="J89" i="2" s="1"/>
  <c r="E89" i="2"/>
  <c r="N88" i="2"/>
  <c r="M88" i="2"/>
  <c r="M87" i="2" s="1"/>
  <c r="L88" i="2"/>
  <c r="K88" i="2"/>
  <c r="K87" i="2" s="1"/>
  <c r="I88" i="2"/>
  <c r="I87" i="2" s="1"/>
  <c r="H88" i="2"/>
  <c r="H87" i="2" s="1"/>
  <c r="G88" i="2"/>
  <c r="G87" i="2" s="1"/>
  <c r="F88" i="2"/>
  <c r="F87" i="2" s="1"/>
  <c r="E86" i="2"/>
  <c r="O85" i="2"/>
  <c r="E85" i="2"/>
  <c r="E84" i="2"/>
  <c r="O74" i="2"/>
  <c r="J74" i="2" s="1"/>
  <c r="E74" i="2"/>
  <c r="O73" i="2"/>
  <c r="J73" i="2" s="1"/>
  <c r="E73" i="2"/>
  <c r="O72" i="2"/>
  <c r="E72" i="2"/>
  <c r="O70" i="2"/>
  <c r="E70" i="2"/>
  <c r="O69" i="2"/>
  <c r="J69" i="2" s="1"/>
  <c r="E69" i="2"/>
  <c r="O67" i="2"/>
  <c r="E67" i="2"/>
  <c r="O66" i="2"/>
  <c r="E66" i="2"/>
  <c r="O65" i="2"/>
  <c r="J65" i="2" s="1"/>
  <c r="E65" i="2"/>
  <c r="O64" i="2"/>
  <c r="E64" i="2"/>
  <c r="O63" i="2"/>
  <c r="E63" i="2"/>
  <c r="N62" i="2"/>
  <c r="M62" i="2"/>
  <c r="L62" i="2"/>
  <c r="L61" i="2" s="1"/>
  <c r="K62" i="2"/>
  <c r="K61" i="2" s="1"/>
  <c r="I62" i="2"/>
  <c r="H62" i="2"/>
  <c r="F62" i="2"/>
  <c r="O58" i="2"/>
  <c r="J58" i="2" s="1"/>
  <c r="E58" i="2"/>
  <c r="O56" i="2"/>
  <c r="E56" i="2"/>
  <c r="O53" i="2"/>
  <c r="E53" i="2"/>
  <c r="O52" i="2"/>
  <c r="E52" i="2"/>
  <c r="O51" i="2"/>
  <c r="J51" i="2" s="1"/>
  <c r="E51" i="2"/>
  <c r="O50" i="2"/>
  <c r="E50" i="2"/>
  <c r="O49" i="2"/>
  <c r="J49" i="2" s="1"/>
  <c r="E49" i="2"/>
  <c r="E48" i="2"/>
  <c r="O47" i="2"/>
  <c r="E47" i="2"/>
  <c r="E46" i="2"/>
  <c r="O42" i="2"/>
  <c r="E42" i="2"/>
  <c r="O40" i="2"/>
  <c r="J40" i="2" s="1"/>
  <c r="E40" i="2"/>
  <c r="O39" i="2"/>
  <c r="J39" i="2" s="1"/>
  <c r="E39" i="2"/>
  <c r="O38" i="2"/>
  <c r="J38" i="2" s="1"/>
  <c r="E38" i="2"/>
  <c r="E37" i="2"/>
  <c r="O36" i="2"/>
  <c r="E36" i="2"/>
  <c r="O34" i="2"/>
  <c r="J34" i="2" s="1"/>
  <c r="E34" i="2"/>
  <c r="O33" i="2"/>
  <c r="E33" i="2"/>
  <c r="O32" i="2"/>
  <c r="E32" i="2"/>
  <c r="O31" i="2"/>
  <c r="J31" i="2" s="1"/>
  <c r="E31" i="2"/>
  <c r="O30" i="2"/>
  <c r="J30" i="2" s="1"/>
  <c r="E30" i="2"/>
  <c r="O29" i="2"/>
  <c r="J29" i="2" s="1"/>
  <c r="O28" i="2"/>
  <c r="O26" i="2"/>
  <c r="E26" i="2"/>
  <c r="O23" i="2"/>
  <c r="J23" i="2" s="1"/>
  <c r="E23" i="2"/>
  <c r="O22" i="2"/>
  <c r="J22" i="2" s="1"/>
  <c r="E22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2" i="2"/>
  <c r="J86" i="2"/>
  <c r="AM86" i="2"/>
  <c r="I99" i="2"/>
  <c r="J112" i="2"/>
  <c r="J114" i="2"/>
  <c r="J46" i="2"/>
  <c r="AM48" i="2" l="1"/>
  <c r="AG15" i="2"/>
  <c r="AC34" i="2"/>
  <c r="AC37" i="2"/>
  <c r="Q15" i="2"/>
  <c r="Q14" i="2" s="1"/>
  <c r="R14" i="2"/>
  <c r="R115" i="2" s="1"/>
  <c r="AD15" i="2"/>
  <c r="AM91" i="2"/>
  <c r="J91" i="2"/>
  <c r="AH91" i="2" s="1"/>
  <c r="AC92" i="2"/>
  <c r="AL111" i="2"/>
  <c r="AH93" i="2"/>
  <c r="O111" i="2"/>
  <c r="O110" i="2" s="1"/>
  <c r="AC86" i="2"/>
  <c r="AF15" i="2"/>
  <c r="AM26" i="2"/>
  <c r="AH30" i="2"/>
  <c r="AM32" i="2"/>
  <c r="AC48" i="2"/>
  <c r="AM50" i="2"/>
  <c r="AM52" i="2"/>
  <c r="P74" i="2"/>
  <c r="P89" i="2"/>
  <c r="AG99" i="2"/>
  <c r="AM109" i="2"/>
  <c r="AG87" i="2"/>
  <c r="AL88" i="2"/>
  <c r="AC84" i="2"/>
  <c r="Z115" i="2"/>
  <c r="Q62" i="2"/>
  <c r="Q61" i="2" s="1"/>
  <c r="AM94" i="2"/>
  <c r="P51" i="2"/>
  <c r="AM63" i="2"/>
  <c r="AM67" i="2"/>
  <c r="AM70" i="2"/>
  <c r="AB73" i="2"/>
  <c r="J111" i="2"/>
  <c r="J110" i="2" s="1"/>
  <c r="J16" i="2"/>
  <c r="AH16" i="2" s="1"/>
  <c r="AJ99" i="2"/>
  <c r="AC28" i="2"/>
  <c r="P92" i="2"/>
  <c r="AE111" i="2"/>
  <c r="AC68" i="2"/>
  <c r="P34" i="2"/>
  <c r="AB68" i="2"/>
  <c r="AC35" i="2"/>
  <c r="AM89" i="2"/>
  <c r="AH109" i="2"/>
  <c r="AH98" i="2"/>
  <c r="AM107" i="2"/>
  <c r="AH58" i="2"/>
  <c r="AI99" i="2"/>
  <c r="AM38" i="2"/>
  <c r="P86" i="2"/>
  <c r="AM98" i="2"/>
  <c r="AH17" i="2"/>
  <c r="AM19" i="2"/>
  <c r="P23" i="2"/>
  <c r="AM33" i="2"/>
  <c r="AM36" i="2"/>
  <c r="AC69" i="2"/>
  <c r="AC72" i="2"/>
  <c r="AI87" i="2"/>
  <c r="AC91" i="2"/>
  <c r="AC93" i="2"/>
  <c r="P101" i="2"/>
  <c r="P108" i="2"/>
  <c r="AL100" i="2"/>
  <c r="N99" i="2"/>
  <c r="AL99" i="2" s="1"/>
  <c r="AG100" i="2"/>
  <c r="AB42" i="2"/>
  <c r="AB70" i="2"/>
  <c r="J26" i="2"/>
  <c r="AH26" i="2" s="1"/>
  <c r="AH112" i="2"/>
  <c r="AM30" i="2"/>
  <c r="AB90" i="2"/>
  <c r="AH49" i="2"/>
  <c r="AM51" i="2"/>
  <c r="AM17" i="2"/>
  <c r="AM53" i="2"/>
  <c r="AM58" i="2"/>
  <c r="P73" i="2"/>
  <c r="P96" i="2"/>
  <c r="AB17" i="2"/>
  <c r="AB19" i="2"/>
  <c r="AB51" i="2"/>
  <c r="AC106" i="2"/>
  <c r="AC20" i="2"/>
  <c r="AC18" i="2"/>
  <c r="AC95" i="2"/>
  <c r="J59" i="2"/>
  <c r="P59" i="2" s="1"/>
  <c r="AJ15" i="2"/>
  <c r="AK111" i="2"/>
  <c r="AI111" i="2"/>
  <c r="AH106" i="2"/>
  <c r="AC94" i="2"/>
  <c r="AI88" i="2"/>
  <c r="O88" i="2"/>
  <c r="O87" i="2" s="1"/>
  <c r="AG62" i="2"/>
  <c r="AL62" i="2"/>
  <c r="AJ14" i="2"/>
  <c r="AB45" i="2"/>
  <c r="AM39" i="2"/>
  <c r="P37" i="2"/>
  <c r="AH39" i="2"/>
  <c r="AL14" i="2"/>
  <c r="P20" i="2"/>
  <c r="AB72" i="2"/>
  <c r="AH94" i="2"/>
  <c r="AB94" i="2"/>
  <c r="P91" i="2"/>
  <c r="P72" i="2"/>
  <c r="AN72" i="2" s="1"/>
  <c r="J19" i="2"/>
  <c r="AH19" i="2" s="1"/>
  <c r="P114" i="2"/>
  <c r="E88" i="2"/>
  <c r="E87" i="2" s="1"/>
  <c r="AM73" i="2"/>
  <c r="AM108" i="2"/>
  <c r="P30" i="2"/>
  <c r="AC46" i="2"/>
  <c r="AC49" i="2"/>
  <c r="AC58" i="2"/>
  <c r="AC96" i="2"/>
  <c r="AM104" i="2"/>
  <c r="N110" i="2"/>
  <c r="AL110" i="2" s="1"/>
  <c r="AJ100" i="2"/>
  <c r="AB40" i="2"/>
  <c r="AB49" i="2"/>
  <c r="AC105" i="2"/>
  <c r="AM25" i="2"/>
  <c r="AH73" i="2"/>
  <c r="N87" i="2"/>
  <c r="AL87" i="2" s="1"/>
  <c r="AC38" i="2"/>
  <c r="AC40" i="2"/>
  <c r="AH74" i="2"/>
  <c r="AH89" i="2"/>
  <c r="AM105" i="2"/>
  <c r="AK15" i="2"/>
  <c r="AH101" i="2"/>
  <c r="AC21" i="2"/>
  <c r="P38" i="2"/>
  <c r="AG88" i="2"/>
  <c r="AC90" i="2"/>
  <c r="AB22" i="2"/>
  <c r="X115" i="2"/>
  <c r="AB67" i="2"/>
  <c r="AB93" i="2"/>
  <c r="AB101" i="2"/>
  <c r="AB95" i="2"/>
  <c r="AC114" i="2"/>
  <c r="AM114" i="2"/>
  <c r="Y110" i="2"/>
  <c r="AK110" i="2" s="1"/>
  <c r="AD111" i="2"/>
  <c r="AC112" i="2"/>
  <c r="AF62" i="2"/>
  <c r="AM21" i="2"/>
  <c r="AB107" i="2"/>
  <c r="AB102" i="2"/>
  <c r="AC102" i="2"/>
  <c r="AC16" i="2"/>
  <c r="AB16" i="2"/>
  <c r="AC104" i="2"/>
  <c r="P69" i="2"/>
  <c r="H61" i="2"/>
  <c r="AF61" i="2" s="1"/>
  <c r="AC50" i="2"/>
  <c r="P43" i="2"/>
  <c r="P21" i="2"/>
  <c r="AE110" i="2"/>
  <c r="AC109" i="2"/>
  <c r="AE88" i="2"/>
  <c r="AC97" i="2"/>
  <c r="AB97" i="2"/>
  <c r="AB74" i="2"/>
  <c r="AH38" i="2"/>
  <c r="AM22" i="2"/>
  <c r="P84" i="2"/>
  <c r="AB29" i="2"/>
  <c r="AM31" i="2"/>
  <c r="AB33" i="2"/>
  <c r="AC36" i="2"/>
  <c r="AB56" i="2"/>
  <c r="AC67" i="2"/>
  <c r="AM55" i="2"/>
  <c r="AB71" i="2"/>
  <c r="P46" i="2"/>
  <c r="J33" i="2"/>
  <c r="AH86" i="2"/>
  <c r="J67" i="2"/>
  <c r="J70" i="2"/>
  <c r="AH70" i="2" s="1"/>
  <c r="AC42" i="2"/>
  <c r="AM64" i="2"/>
  <c r="AC22" i="2"/>
  <c r="AB32" i="2"/>
  <c r="AC53" i="2"/>
  <c r="AC26" i="2"/>
  <c r="AC71" i="2"/>
  <c r="O62" i="2"/>
  <c r="O61" i="2" s="1"/>
  <c r="J63" i="2"/>
  <c r="AC19" i="2"/>
  <c r="AC31" i="2"/>
  <c r="AC33" i="2"/>
  <c r="AC52" i="2"/>
  <c r="AC56" i="2"/>
  <c r="AC73" i="2"/>
  <c r="AC29" i="2"/>
  <c r="AM24" i="2"/>
  <c r="AM18" i="2"/>
  <c r="AC24" i="2"/>
  <c r="AB85" i="2"/>
  <c r="AJ61" i="2"/>
  <c r="AB27" i="2"/>
  <c r="AC65" i="2"/>
  <c r="AH29" i="2"/>
  <c r="AB28" i="2"/>
  <c r="AH22" i="2"/>
  <c r="P22" i="2"/>
  <c r="P49" i="2"/>
  <c r="AM29" i="2"/>
  <c r="K110" i="2"/>
  <c r="AI110" i="2" s="1"/>
  <c r="P58" i="2"/>
  <c r="P106" i="2"/>
  <c r="F110" i="2"/>
  <c r="AD110" i="2" s="1"/>
  <c r="J36" i="2"/>
  <c r="AH36" i="2" s="1"/>
  <c r="J32" i="2"/>
  <c r="AH32" i="2" s="1"/>
  <c r="AM84" i="2"/>
  <c r="AC51" i="2"/>
  <c r="AC66" i="2"/>
  <c r="AC98" i="2"/>
  <c r="P98" i="2"/>
  <c r="AC101" i="2"/>
  <c r="AM102" i="2"/>
  <c r="J102" i="2"/>
  <c r="AB47" i="2"/>
  <c r="AM56" i="2"/>
  <c r="J56" i="2"/>
  <c r="AH56" i="2" s="1"/>
  <c r="E111" i="2"/>
  <c r="E110" i="2" s="1"/>
  <c r="J50" i="2"/>
  <c r="J52" i="2"/>
  <c r="AH52" i="2" s="1"/>
  <c r="AM74" i="2"/>
  <c r="P105" i="2"/>
  <c r="AJ62" i="2"/>
  <c r="AM28" i="2"/>
  <c r="AM47" i="2"/>
  <c r="J47" i="2"/>
  <c r="AH47" i="2" s="1"/>
  <c r="AM66" i="2"/>
  <c r="J66" i="2"/>
  <c r="AI100" i="2"/>
  <c r="V31" i="2"/>
  <c r="AB31" i="2" s="1"/>
  <c r="AB39" i="2"/>
  <c r="AB64" i="2"/>
  <c r="V92" i="2"/>
  <c r="AH92" i="2" s="1"/>
  <c r="AM92" i="2"/>
  <c r="AM42" i="2"/>
  <c r="J42" i="2"/>
  <c r="AC70" i="2"/>
  <c r="J85" i="2"/>
  <c r="AH85" i="2" s="1"/>
  <c r="AM85" i="2"/>
  <c r="AM90" i="2"/>
  <c r="J90" i="2"/>
  <c r="L110" i="2"/>
  <c r="AJ110" i="2" s="1"/>
  <c r="AJ111" i="2"/>
  <c r="AB53" i="2"/>
  <c r="V18" i="2"/>
  <c r="AB86" i="2"/>
  <c r="AB91" i="2"/>
  <c r="V105" i="2"/>
  <c r="AB105" i="2" s="1"/>
  <c r="V114" i="2"/>
  <c r="P93" i="2"/>
  <c r="AN93" i="2" s="1"/>
  <c r="AM97" i="2"/>
  <c r="J97" i="2"/>
  <c r="AH20" i="2"/>
  <c r="S61" i="2"/>
  <c r="S115" i="2" s="1"/>
  <c r="AE62" i="2"/>
  <c r="AI62" i="2"/>
  <c r="AM69" i="2"/>
  <c r="V69" i="2"/>
  <c r="AH84" i="2"/>
  <c r="AH55" i="2"/>
  <c r="P55" i="2"/>
  <c r="AH23" i="2"/>
  <c r="AK14" i="2"/>
  <c r="AH72" i="2"/>
  <c r="AC17" i="2"/>
  <c r="AM23" i="2"/>
  <c r="AC64" i="2"/>
  <c r="AM72" i="2"/>
  <c r="AC74" i="2"/>
  <c r="AC85" i="2"/>
  <c r="AM101" i="2"/>
  <c r="AC107" i="2"/>
  <c r="AB21" i="2"/>
  <c r="AB26" i="2"/>
  <c r="AB48" i="2"/>
  <c r="P94" i="2"/>
  <c r="U115" i="2"/>
  <c r="P65" i="2"/>
  <c r="AH51" i="2"/>
  <c r="AC39" i="2"/>
  <c r="AF88" i="2"/>
  <c r="AJ88" i="2"/>
  <c r="AM93" i="2"/>
  <c r="AH108" i="2"/>
  <c r="AH24" i="2"/>
  <c r="AB36" i="2"/>
  <c r="AB38" i="2"/>
  <c r="AB52" i="2"/>
  <c r="AB58" i="2"/>
  <c r="AB98" i="2"/>
  <c r="AC41" i="2"/>
  <c r="P45" i="2"/>
  <c r="AM27" i="2"/>
  <c r="AD87" i="2"/>
  <c r="P18" i="2"/>
  <c r="P17" i="2"/>
  <c r="AM65" i="2"/>
  <c r="AH60" i="2"/>
  <c r="AB60" i="2"/>
  <c r="AH48" i="2"/>
  <c r="AB43" i="2"/>
  <c r="AH34" i="2"/>
  <c r="AM34" i="2"/>
  <c r="AB34" i="2"/>
  <c r="AM20" i="2"/>
  <c r="AI15" i="2"/>
  <c r="AI14" i="2"/>
  <c r="AF110" i="2"/>
  <c r="AF111" i="2"/>
  <c r="AB109" i="2"/>
  <c r="AB106" i="2"/>
  <c r="AD100" i="2"/>
  <c r="AE100" i="2"/>
  <c r="AB89" i="2"/>
  <c r="AN89" i="2" s="1"/>
  <c r="AC89" i="2"/>
  <c r="AE87" i="2"/>
  <c r="AF87" i="2"/>
  <c r="AB66" i="2"/>
  <c r="AB65" i="2"/>
  <c r="AD62" i="2"/>
  <c r="AB50" i="2"/>
  <c r="AC32" i="2"/>
  <c r="AC27" i="2"/>
  <c r="AB24" i="2"/>
  <c r="AB20" i="2"/>
  <c r="AE15" i="2"/>
  <c r="AI61" i="2"/>
  <c r="AM60" i="2"/>
  <c r="P48" i="2"/>
  <c r="P24" i="2"/>
  <c r="P112" i="2"/>
  <c r="E100" i="2"/>
  <c r="E99" i="2" s="1"/>
  <c r="P109" i="2"/>
  <c r="AC108" i="2"/>
  <c r="G99" i="2"/>
  <c r="AE99" i="2" s="1"/>
  <c r="F99" i="2"/>
  <c r="AD99" i="2" s="1"/>
  <c r="F61" i="2"/>
  <c r="AD61" i="2" s="1"/>
  <c r="H14" i="2"/>
  <c r="G14" i="2"/>
  <c r="AH40" i="2"/>
  <c r="P40" i="2"/>
  <c r="AC63" i="2"/>
  <c r="E62" i="2"/>
  <c r="AB30" i="2"/>
  <c r="AC30" i="2"/>
  <c r="V37" i="2"/>
  <c r="AM37" i="2"/>
  <c r="AK87" i="2"/>
  <c r="AB96" i="2"/>
  <c r="AN96" i="2" s="1"/>
  <c r="AH96" i="2"/>
  <c r="T99" i="2"/>
  <c r="AF100" i="2"/>
  <c r="Y99" i="2"/>
  <c r="AK99" i="2" s="1"/>
  <c r="AK100" i="2"/>
  <c r="V113" i="2"/>
  <c r="AB113" i="2" s="1"/>
  <c r="AN113" i="2" s="1"/>
  <c r="AA111" i="2"/>
  <c r="AA110" i="2" s="1"/>
  <c r="AM110" i="2" s="1"/>
  <c r="J35" i="2"/>
  <c r="AM35" i="2"/>
  <c r="M115" i="2"/>
  <c r="AH21" i="2"/>
  <c r="P47" i="2"/>
  <c r="P39" i="2"/>
  <c r="L87" i="2"/>
  <c r="AM40" i="2"/>
  <c r="O15" i="2"/>
  <c r="J107" i="2"/>
  <c r="AM49" i="2"/>
  <c r="AK62" i="2"/>
  <c r="AB23" i="2"/>
  <c r="AC23" i="2"/>
  <c r="P29" i="2"/>
  <c r="J53" i="2"/>
  <c r="J104" i="2"/>
  <c r="AH65" i="2"/>
  <c r="O100" i="2"/>
  <c r="AM96" i="2"/>
  <c r="AK88" i="2"/>
  <c r="AC47" i="2"/>
  <c r="AA88" i="2"/>
  <c r="AA15" i="2"/>
  <c r="AA14" i="2" s="1"/>
  <c r="W115" i="2"/>
  <c r="AC25" i="2"/>
  <c r="AB25" i="2"/>
  <c r="J71" i="2"/>
  <c r="AH71" i="2" s="1"/>
  <c r="AM71" i="2"/>
  <c r="V46" i="2"/>
  <c r="AB46" i="2" s="1"/>
  <c r="AM46" i="2"/>
  <c r="P63" i="2"/>
  <c r="J28" i="2"/>
  <c r="P31" i="2"/>
  <c r="AN31" i="2" s="1"/>
  <c r="J64" i="2"/>
  <c r="AD88" i="2"/>
  <c r="E15" i="2"/>
  <c r="AM113" i="2"/>
  <c r="I14" i="2"/>
  <c r="AG14" i="2" s="1"/>
  <c r="AB108" i="2"/>
  <c r="AB55" i="2"/>
  <c r="AC55" i="2"/>
  <c r="AL15" i="2"/>
  <c r="P60" i="2"/>
  <c r="AC60" i="2"/>
  <c r="J68" i="2"/>
  <c r="AM68" i="2"/>
  <c r="P41" i="2"/>
  <c r="J95" i="2"/>
  <c r="AM95" i="2"/>
  <c r="AC59" i="2"/>
  <c r="AB59" i="2"/>
  <c r="Q88" i="2"/>
  <c r="Q87" i="2" s="1"/>
  <c r="Q111" i="2"/>
  <c r="AB112" i="2"/>
  <c r="V41" i="2"/>
  <c r="AB41" i="2" s="1"/>
  <c r="AM41" i="2"/>
  <c r="P27" i="2"/>
  <c r="AH27" i="2"/>
  <c r="AM106" i="2"/>
  <c r="AA100" i="2"/>
  <c r="AA99" i="2" s="1"/>
  <c r="V63" i="2"/>
  <c r="AA62" i="2"/>
  <c r="AA61" i="2" s="1"/>
  <c r="AB84" i="2"/>
  <c r="Q100" i="2"/>
  <c r="AB104" i="2"/>
  <c r="AB35" i="2"/>
  <c r="AB44" i="2"/>
  <c r="AN43" i="2" l="1"/>
  <c r="AN73" i="2"/>
  <c r="P16" i="2"/>
  <c r="AN34" i="2"/>
  <c r="P26" i="2"/>
  <c r="AN47" i="2"/>
  <c r="AN51" i="2"/>
  <c r="AN101" i="2"/>
  <c r="AN74" i="2"/>
  <c r="AN94" i="2"/>
  <c r="AN108" i="2"/>
  <c r="AN49" i="2"/>
  <c r="AN84" i="2"/>
  <c r="AN22" i="2"/>
  <c r="AH31" i="2"/>
  <c r="P32" i="2"/>
  <c r="AN32" i="2" s="1"/>
  <c r="N115" i="2"/>
  <c r="AL115" i="2" s="1"/>
  <c r="AN17" i="2"/>
  <c r="AN86" i="2"/>
  <c r="V100" i="2"/>
  <c r="V99" i="2" s="1"/>
  <c r="AN23" i="2"/>
  <c r="V88" i="2"/>
  <c r="V87" i="2" s="1"/>
  <c r="AN46" i="2"/>
  <c r="P19" i="2"/>
  <c r="AN19" i="2" s="1"/>
  <c r="AN38" i="2"/>
  <c r="P70" i="2"/>
  <c r="AN70" i="2" s="1"/>
  <c r="AN59" i="2"/>
  <c r="AH59" i="2"/>
  <c r="P56" i="2"/>
  <c r="AN56" i="2" s="1"/>
  <c r="AN24" i="2"/>
  <c r="AN20" i="2"/>
  <c r="K115" i="2"/>
  <c r="AI115" i="2" s="1"/>
  <c r="P111" i="2"/>
  <c r="P110" i="2" s="1"/>
  <c r="AN106" i="2"/>
  <c r="P52" i="2"/>
  <c r="AN52" i="2" s="1"/>
  <c r="AN21" i="2"/>
  <c r="AN27" i="2"/>
  <c r="P36" i="2"/>
  <c r="AN36" i="2" s="1"/>
  <c r="AN30" i="2"/>
  <c r="AN91" i="2"/>
  <c r="AN60" i="2"/>
  <c r="AN40" i="2"/>
  <c r="V111" i="2"/>
  <c r="V110" i="2" s="1"/>
  <c r="AH110" i="2" s="1"/>
  <c r="AN29" i="2"/>
  <c r="AB100" i="2"/>
  <c r="AB99" i="2" s="1"/>
  <c r="AM61" i="2"/>
  <c r="AH33" i="2"/>
  <c r="P33" i="2"/>
  <c r="AN33" i="2" s="1"/>
  <c r="P71" i="2"/>
  <c r="AN71" i="2" s="1"/>
  <c r="AN48" i="2"/>
  <c r="AN26" i="2"/>
  <c r="AN55" i="2"/>
  <c r="AN65" i="2"/>
  <c r="P67" i="2"/>
  <c r="AN67" i="2" s="1"/>
  <c r="AH67" i="2"/>
  <c r="AN39" i="2"/>
  <c r="V62" i="2"/>
  <c r="V61" i="2" s="1"/>
  <c r="P85" i="2"/>
  <c r="AN85" i="2" s="1"/>
  <c r="AE61" i="2"/>
  <c r="Y115" i="2"/>
  <c r="AK115" i="2" s="1"/>
  <c r="AB69" i="2"/>
  <c r="AN69" i="2" s="1"/>
  <c r="AH69" i="2"/>
  <c r="AH42" i="2"/>
  <c r="P42" i="2"/>
  <c r="AN42" i="2" s="1"/>
  <c r="AH66" i="2"/>
  <c r="P66" i="2"/>
  <c r="AN66" i="2" s="1"/>
  <c r="V15" i="2"/>
  <c r="V14" i="2" s="1"/>
  <c r="AB92" i="2"/>
  <c r="AH97" i="2"/>
  <c r="P97" i="2"/>
  <c r="AN97" i="2" s="1"/>
  <c r="AB114" i="2"/>
  <c r="AN114" i="2" s="1"/>
  <c r="AH114" i="2"/>
  <c r="AB18" i="2"/>
  <c r="AN18" i="2" s="1"/>
  <c r="AH18" i="2"/>
  <c r="P90" i="2"/>
  <c r="AN90" i="2" s="1"/>
  <c r="AH90" i="2"/>
  <c r="AN105" i="2"/>
  <c r="AH50" i="2"/>
  <c r="P50" i="2"/>
  <c r="AN50" i="2" s="1"/>
  <c r="AN98" i="2"/>
  <c r="AH105" i="2"/>
  <c r="P102" i="2"/>
  <c r="AN102" i="2" s="1"/>
  <c r="AH102" i="2"/>
  <c r="AN58" i="2"/>
  <c r="AN109" i="2"/>
  <c r="J15" i="2"/>
  <c r="J14" i="2" s="1"/>
  <c r="AF14" i="2"/>
  <c r="H115" i="2"/>
  <c r="G115" i="2"/>
  <c r="AE115" i="2" s="1"/>
  <c r="AE14" i="2"/>
  <c r="Q110" i="2"/>
  <c r="AC110" i="2" s="1"/>
  <c r="AC111" i="2"/>
  <c r="AB63" i="2"/>
  <c r="AN41" i="2"/>
  <c r="AH64" i="2"/>
  <c r="P64" i="2"/>
  <c r="AN64" i="2" s="1"/>
  <c r="AN25" i="2"/>
  <c r="J100" i="2"/>
  <c r="AH104" i="2"/>
  <c r="P104" i="2"/>
  <c r="J62" i="2"/>
  <c r="AC88" i="2"/>
  <c r="AH46" i="2"/>
  <c r="AC100" i="2"/>
  <c r="Q99" i="2"/>
  <c r="AC99" i="2" s="1"/>
  <c r="AN112" i="2"/>
  <c r="AC87" i="2"/>
  <c r="P53" i="2"/>
  <c r="AN53" i="2" s="1"/>
  <c r="AH53" i="2"/>
  <c r="AD14" i="2"/>
  <c r="F115" i="2"/>
  <c r="AD115" i="2" s="1"/>
  <c r="AJ87" i="2"/>
  <c r="L115" i="2"/>
  <c r="AJ115" i="2" s="1"/>
  <c r="AM62" i="2"/>
  <c r="AH111" i="2"/>
  <c r="T115" i="2"/>
  <c r="AF99" i="2"/>
  <c r="P95" i="2"/>
  <c r="J88" i="2"/>
  <c r="AH95" i="2"/>
  <c r="P68" i="2"/>
  <c r="AN68" i="2" s="1"/>
  <c r="AH68" i="2"/>
  <c r="AC15" i="2"/>
  <c r="E14" i="2"/>
  <c r="P28" i="2"/>
  <c r="AN28" i="2" s="1"/>
  <c r="AH28" i="2"/>
  <c r="AN63" i="2"/>
  <c r="AA87" i="2"/>
  <c r="AM87" i="2" s="1"/>
  <c r="AM88" i="2"/>
  <c r="O99" i="2"/>
  <c r="AM99" i="2" s="1"/>
  <c r="AM100" i="2"/>
  <c r="AH107" i="2"/>
  <c r="P107" i="2"/>
  <c r="AN107" i="2" s="1"/>
  <c r="AN16" i="2"/>
  <c r="AC62" i="2"/>
  <c r="E61" i="2"/>
  <c r="AC61" i="2" s="1"/>
  <c r="AH113" i="2"/>
  <c r="AH41" i="2"/>
  <c r="I115" i="2"/>
  <c r="AG115" i="2" s="1"/>
  <c r="AH63" i="2"/>
  <c r="AM15" i="2"/>
  <c r="O14" i="2"/>
  <c r="P35" i="2"/>
  <c r="AN35" i="2" s="1"/>
  <c r="AH35" i="2"/>
  <c r="AH37" i="2"/>
  <c r="AB37" i="2"/>
  <c r="AN37" i="2" s="1"/>
  <c r="AM111" i="2"/>
  <c r="AB111" i="2" l="1"/>
  <c r="V115" i="2"/>
  <c r="AN92" i="2"/>
  <c r="AB88" i="2"/>
  <c r="AB87" i="2" s="1"/>
  <c r="Q115" i="2"/>
  <c r="AH15" i="2"/>
  <c r="AF115" i="2"/>
  <c r="AH88" i="2"/>
  <c r="J87" i="2"/>
  <c r="AH87" i="2" s="1"/>
  <c r="J99" i="2"/>
  <c r="AH99" i="2" s="1"/>
  <c r="AH100" i="2"/>
  <c r="J61" i="2"/>
  <c r="AH61" i="2" s="1"/>
  <c r="AH62" i="2"/>
  <c r="AA115" i="2"/>
  <c r="AB15" i="2"/>
  <c r="AB14" i="2" s="1"/>
  <c r="AN104" i="2"/>
  <c r="P100" i="2"/>
  <c r="AB62" i="2"/>
  <c r="AB61" i="2" s="1"/>
  <c r="AH14" i="2"/>
  <c r="AN95" i="2"/>
  <c r="P88" i="2"/>
  <c r="O115" i="2"/>
  <c r="AM14" i="2"/>
  <c r="P15" i="2"/>
  <c r="P62" i="2"/>
  <c r="AC14" i="2"/>
  <c r="E115" i="2"/>
  <c r="AB110" i="2"/>
  <c r="AN110" i="2" s="1"/>
  <c r="AN111" i="2"/>
  <c r="J115" i="2" l="1"/>
  <c r="AH115" i="2" s="1"/>
  <c r="AC115" i="2"/>
  <c r="AM115" i="2"/>
  <c r="AB115" i="2"/>
  <c r="P61" i="2"/>
  <c r="AN61" i="2" s="1"/>
  <c r="AN62" i="2"/>
  <c r="AN88" i="2"/>
  <c r="P87" i="2"/>
  <c r="AN87" i="2" s="1"/>
  <c r="AN15" i="2"/>
  <c r="P14" i="2"/>
  <c r="AN100" i="2"/>
  <c r="P99" i="2"/>
  <c r="AN99" i="2" s="1"/>
  <c r="AN14" i="2" l="1"/>
  <c r="P115" i="2"/>
  <c r="AN115" i="2" s="1"/>
</calcChain>
</file>

<file path=xl/sharedStrings.xml><?xml version="1.0" encoding="utf-8"?>
<sst xmlns="http://schemas.openxmlformats.org/spreadsheetml/2006/main" count="451" uniqueCount="317">
  <si>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</si>
  <si>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</si>
  <si>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</si>
  <si>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</si>
  <si>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</si>
  <si>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</si>
  <si>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</si>
  <si>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</si>
  <si>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</si>
  <si>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</si>
  <si>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</si>
  <si>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</si>
  <si>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</si>
  <si>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</si>
  <si>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</si>
  <si>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</si>
  <si>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</si>
  <si>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</si>
  <si>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</si>
  <si>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</si>
  <si>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</si>
  <si>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</si>
  <si>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</si>
  <si>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</si>
  <si>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</si>
  <si>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</si>
  <si>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</si>
  <si>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</si>
  <si>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</si>
  <si>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</si>
  <si>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</si>
  <si>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</si>
  <si>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</si>
  <si>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</si>
  <si>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</si>
  <si>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</si>
  <si>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</si>
  <si>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</si>
  <si>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</si>
  <si>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</si>
  <si>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</si>
  <si>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</si>
  <si>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</si>
  <si>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</si>
  <si>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</si>
  <si>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</si>
  <si>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</si>
  <si>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</si>
  <si>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</si>
  <si>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</si>
  <si>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</si>
  <si>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</si>
  <si>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</si>
  <si>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</si>
  <si>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</si>
  <si>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</si>
  <si>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</si>
  <si>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</si>
  <si>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</si>
  <si>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</si>
  <si>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</si>
  <si>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</si>
  <si>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</si>
  <si>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</si>
  <si>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</si>
  <si>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</si>
  <si>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</si>
  <si>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</si>
  <si>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</si>
  <si>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</si>
  <si>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</si>
  <si>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</si>
  <si>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</si>
  <si>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</si>
  <si>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</si>
  <si>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</si>
  <si>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</si>
  <si>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</si>
  <si>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</si>
  <si>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</si>
  <si>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</si>
  <si>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</si>
  <si>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</si>
  <si>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</si>
  <si>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</si>
  <si>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</si>
  <si>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</si>
  <si>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</si>
  <si>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</si>
  <si>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</si>
  <si>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</si>
  <si>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</si>
  <si>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</si>
  <si>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</si>
  <si>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</si>
  <si>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</si>
  <si>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</si>
  <si>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</si>
  <si>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</si>
  <si>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</si>
  <si>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</si>
  <si>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</si>
  <si>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</si>
  <si>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</si>
  <si>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</si>
  <si>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</si>
  <si>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</si>
  <si>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</si>
  <si>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</si>
  <si>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</si>
  <si>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</si>
  <si>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</si>
  <si>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</si>
  <si>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</si>
  <si>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</si>
  <si>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</si>
  <si>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</si>
  <si>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</si>
  <si>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Утилізація відходів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</si>
  <si>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</si>
  <si>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</si>
  <si>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</si>
  <si>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</si>
  <si>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</si>
  <si>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</si>
  <si>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</si>
  <si>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</si>
  <si>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</si>
  <si>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</si>
  <si>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</si>
  <si>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</si>
  <si>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</si>
  <si>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</si>
  <si>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</si>
  <si>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</si>
  <si>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</si>
  <si>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</si>
  <si>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</si>
  <si>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</si>
  <si>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</si>
  <si>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</si>
  <si>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</si>
  <si>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</si>
  <si>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</si>
  <si>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</si>
  <si>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</si>
  <si>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</si>
  <si>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</si>
  <si>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</si>
  <si>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</si>
  <si>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</si>
  <si>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</si>
  <si>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</si>
  <si>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</si>
  <si>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</si>
  <si>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</si>
  <si>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</si>
  <si>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</si>
  <si>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</si>
  <si>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</si>
  <si>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</si>
  <si>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</si>
  <si>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</si>
  <si>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</si>
  <si>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</si>
  <si>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</si>
  <si>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</si>
  <si>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</si>
  <si>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</si>
  <si>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</si>
  <si>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</si>
  <si>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</si>
  <si>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</si>
  <si>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</si>
  <si>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</si>
  <si>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</si>
  <si>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</si>
  <si>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</si>
  <si>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</si>
  <si>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</si>
  <si>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</si>
  <si>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</si>
  <si>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</si>
  <si>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</si>
  <si>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</si>
  <si>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</si>
  <si>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</si>
  <si>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</si>
  <si>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</si>
  <si>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</si>
  <si>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</si>
  <si>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</si>
  <si>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</si>
  <si>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</si>
  <si>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</si>
  <si>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</si>
  <si>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</si>
  <si>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</si>
  <si>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</si>
  <si>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</si>
  <si>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</si>
  <si>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</si>
  <si>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</si>
  <si>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</si>
  <si>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</si>
  <si>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</si>
  <si>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</si>
  <si>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</si>
  <si>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</si>
  <si>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</si>
  <si>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</si>
  <si>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</si>
  <si>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</si>
  <si>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</si>
  <si>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</si>
  <si>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</si>
  <si>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</si>
  <si>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</si>
  <si>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</si>
  <si>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</si>
  <si>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</si>
  <si>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</si>
  <si>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</si>
  <si>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</si>
  <si>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</si>
  <si>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</si>
  <si>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</si>
  <si>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</si>
  <si>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</si>
  <si>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</si>
  <si>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</si>
  <si>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</si>
  <si>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</si>
  <si>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</si>
  <si>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0116011</t>
  </si>
  <si>
    <t>6011</t>
  </si>
  <si>
    <t>Експлуатація та технічне обслуговування житлового фонду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</si>
  <si>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</si>
  <si>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</si>
  <si>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</si>
  <si>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</si>
  <si>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</si>
  <si>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</si>
  <si>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</si>
  <si>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</si>
  <si>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</si>
  <si>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</si>
  <si>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</si>
  <si>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</si>
  <si>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</si>
  <si>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</si>
  <si>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</si>
  <si>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</si>
  <si>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</si>
  <si>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</si>
  <si>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</si>
  <si>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</si>
  <si>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</si>
  <si>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</si>
  <si>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</si>
  <si>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</si>
  <si>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</si>
  <si>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</si>
  <si>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</si>
  <si>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</si>
  <si>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</si>
  <si>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</si>
  <si>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</si>
  <si>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</si>
  <si>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</si>
  <si>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</si>
  <si>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</si>
  <si>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</si>
  <si>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</si>
  <si>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</si>
  <si>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</si>
  <si>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</si>
  <si>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</si>
  <si>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</si>
  <si>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</si>
  <si>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</si>
  <si>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</si>
  <si>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</si>
  <si>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</si>
  <si>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</si>
  <si>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</si>
  <si>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</si>
  <si>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</si>
  <si>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</si>
  <si>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</si>
  <si>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</si>
  <si>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</si>
  <si>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</si>
  <si>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</si>
  <si>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</si>
  <si>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видатків бюджету Тростянецької міської територіальної громади на 2024 рік</t>
  </si>
  <si>
    <t>Інші заходи та заклади молодіжної політики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</si>
  <si>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</si>
  <si>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</si>
  <si>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</si>
  <si>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</si>
  <si>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</si>
  <si>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</si>
  <si>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</si>
  <si>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</si>
  <si>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</si>
  <si>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О118230</t>
  </si>
  <si>
    <t>О118330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</si>
  <si>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</si>
  <si>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</si>
  <si>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</si>
  <si>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</si>
  <si>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0611403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</si>
  <si>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</si>
  <si>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</si>
  <si>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до рішення 20 сесії 8 скликання (друге пленарне засідання)</t>
  </si>
  <si>
    <t>Тростянецької міської ради № 638 від 15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</si>
</sst>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1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2" borderId="0" xfId="0" applyFont="1" applyFill="1" applyAlignment="1"/>
    <xf numFmtId="0" fontId="3" fillId="2" borderId="0" xfId="0" applyFont="1" applyFill="1"/>
    <xf numFmtId="0" fontId="3" fillId="0" borderId="0" xfId="0" applyFont="1"/>
    <xf numFmtId="0" fontId="4" fillId="0" borderId="1" xfId="0" applyFont="1" applyBorder="1"/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3" fontId="3" fillId="2" borderId="0" xfId="0" applyNumberFormat="1" applyFont="1" applyFill="1"/>
    <xf numFmtId="0" fontId="3" fillId="3" borderId="0" xfId="0" applyFont="1" applyFill="1"/>
    <xf numFmtId="0" fontId="4" fillId="0" borderId="0" xfId="0" applyFont="1"/>
    <xf numFmtId="0" fontId="3" fillId="0" borderId="0" xfId="0" applyFont="1" applyFill="1"/>
    <xf numFmtId="0" fontId="5" fillId="2" borderId="0" xfId="0" applyFont="1" applyFill="1" applyAlignment="1"/>
    <xf numFmtId="0" fontId="7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9" fontId="9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8"/>
  <sheetViews>
    <sheetView tabSelected="1" view="pageBreakPreview" topLeftCell="L1" zoomScaleNormal="100" zoomScaleSheetLayoutView="100" workbookViewId="0">
      <selection activeCell="S4" sqref="S4"/>
    </sheetView>
  </sheetViews>
  <sheetFormatPr defaultColWidth="8.85546875" defaultRowHeight="12.75" x14ac:dyDescent="0.2"/>
  <cols>
    <col min="1" max="3" width="12.140625" style="2" customWidth="1"/>
    <col min="4" max="4" width="56.28515625" style="2" customWidth="1"/>
    <col min="5" max="15" width="15.42578125" style="2" customWidth="1"/>
    <col min="16" max="16" width="14.85546875" style="2" customWidth="1"/>
    <col min="17" max="27" width="15.42578125" style="13" customWidth="1"/>
    <col min="28" max="28" width="14.85546875" style="13" customWidth="1"/>
    <col min="29" max="39" width="15.42578125" style="2" customWidth="1"/>
    <col min="40" max="40" width="14.85546875" style="2" customWidth="1"/>
    <col min="41" max="16384" width="8.85546875" style="3"/>
  </cols>
  <sheetData>
    <row r="1" spans="1:40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41" t="s">
        <v>0</v>
      </c>
      <c r="N1" s="41"/>
      <c r="O1" s="41"/>
      <c r="P1" s="41"/>
      <c r="Q1" s="11"/>
      <c r="R1" s="11"/>
      <c r="S1" s="11"/>
      <c r="T1" s="11"/>
      <c r="U1" s="11"/>
      <c r="V1" s="11"/>
      <c r="W1" s="11"/>
      <c r="X1" s="11"/>
      <c r="Y1" s="41"/>
      <c r="Z1" s="41"/>
      <c r="AA1" s="41"/>
      <c r="AB1" s="41"/>
      <c r="AC1" s="11"/>
      <c r="AD1" s="11"/>
      <c r="AE1" s="11"/>
      <c r="AF1" s="11"/>
      <c r="AG1" s="11"/>
      <c r="AH1" s="11"/>
      <c r="AI1" s="11"/>
      <c r="AJ1" s="11"/>
      <c r="AK1" s="41"/>
      <c r="AL1" s="41"/>
      <c r="AM1" s="41"/>
      <c r="AN1" s="41"/>
    </row>
    <row r="2" spans="1:40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41" t="s">
        <v>315</v>
      </c>
      <c r="N2" s="41"/>
      <c r="O2" s="41"/>
      <c r="P2" s="41"/>
      <c r="Q2" s="11"/>
      <c r="R2" s="11"/>
      <c r="S2" s="11"/>
      <c r="T2" s="11"/>
      <c r="U2" s="11"/>
      <c r="V2" s="11"/>
      <c r="W2" s="11"/>
      <c r="X2" s="11"/>
      <c r="Y2" s="41"/>
      <c r="Z2" s="41"/>
      <c r="AA2" s="41"/>
      <c r="AB2" s="41"/>
      <c r="AC2" s="11"/>
      <c r="AD2" s="11"/>
      <c r="AE2" s="11"/>
      <c r="AF2" s="11"/>
      <c r="AG2" s="11"/>
      <c r="AH2" s="11"/>
      <c r="AI2" s="11"/>
      <c r="AJ2" s="11"/>
      <c r="AK2" s="41"/>
      <c r="AL2" s="41"/>
      <c r="AM2" s="41"/>
      <c r="AN2" s="41"/>
    </row>
    <row r="3" spans="1:40" x14ac:dyDescent="0.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41" t="s">
        <v>316</v>
      </c>
      <c r="N3" s="41"/>
      <c r="O3" s="41"/>
      <c r="P3" s="41"/>
      <c r="Q3" s="11"/>
      <c r="R3" s="11"/>
      <c r="S3" s="11"/>
      <c r="T3" s="11"/>
      <c r="U3" s="11"/>
      <c r="V3" s="11"/>
      <c r="W3" s="11"/>
      <c r="X3" s="11"/>
      <c r="Y3" s="41"/>
      <c r="Z3" s="41"/>
      <c r="AA3" s="41"/>
      <c r="AB3" s="41"/>
      <c r="AC3" s="11"/>
      <c r="AD3" s="11"/>
      <c r="AE3" s="11"/>
      <c r="AF3" s="11"/>
      <c r="AG3" s="11"/>
      <c r="AH3" s="11"/>
      <c r="AI3" s="11"/>
      <c r="AJ3" s="11"/>
      <c r="AK3" s="41"/>
      <c r="AL3" s="41"/>
      <c r="AM3" s="41"/>
      <c r="AN3" s="41"/>
    </row>
    <row r="4" spans="1:40" ht="18.75" x14ac:dyDescent="0.3">
      <c r="A4" s="11"/>
      <c r="B4" s="16"/>
      <c r="C4" s="16"/>
      <c r="D4" s="16"/>
      <c r="E4" s="16"/>
      <c r="F4" s="45" t="s">
        <v>1</v>
      </c>
      <c r="G4" s="45"/>
      <c r="H4" s="45"/>
      <c r="I4" s="45"/>
      <c r="J4" s="45"/>
      <c r="K4" s="16"/>
      <c r="L4" s="16"/>
      <c r="M4" s="16"/>
      <c r="N4" s="16"/>
      <c r="O4" s="16"/>
      <c r="P4" s="16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pans="1:40" ht="18.75" x14ac:dyDescent="0.3">
      <c r="A5" s="11"/>
      <c r="B5" s="16"/>
      <c r="C5" s="16"/>
      <c r="D5" s="16"/>
      <c r="E5" s="45" t="s">
        <v>295</v>
      </c>
      <c r="F5" s="45"/>
      <c r="G5" s="45"/>
      <c r="H5" s="45"/>
      <c r="I5" s="45"/>
      <c r="J5" s="45"/>
      <c r="K5" s="45"/>
      <c r="L5" s="16"/>
      <c r="M5" s="16"/>
      <c r="N5" s="16"/>
      <c r="O5" s="16"/>
      <c r="P5" s="16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</row>
    <row r="6" spans="1:40" x14ac:dyDescent="0.2">
      <c r="A6" s="17" t="s">
        <v>278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</row>
    <row r="7" spans="1:40" x14ac:dyDescent="0.2">
      <c r="A7" s="11" t="s">
        <v>2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8" t="s">
        <v>233</v>
      </c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8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8"/>
    </row>
    <row r="8" spans="1:40" x14ac:dyDescent="0.2">
      <c r="A8" s="49" t="s">
        <v>3</v>
      </c>
      <c r="B8" s="49" t="s">
        <v>4</v>
      </c>
      <c r="C8" s="49" t="s">
        <v>5</v>
      </c>
      <c r="D8" s="52" t="s">
        <v>6</v>
      </c>
      <c r="E8" s="46" t="s">
        <v>237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  <c r="Q8" s="46" t="s">
        <v>238</v>
      </c>
      <c r="R8" s="47"/>
      <c r="S8" s="47"/>
      <c r="T8" s="47"/>
      <c r="U8" s="47"/>
      <c r="V8" s="47"/>
      <c r="W8" s="47"/>
      <c r="X8" s="47"/>
      <c r="Y8" s="47"/>
      <c r="Z8" s="47"/>
      <c r="AA8" s="47"/>
      <c r="AB8" s="48"/>
      <c r="AC8" s="46" t="s">
        <v>239</v>
      </c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8"/>
    </row>
    <row r="9" spans="1:40" ht="13.9" customHeight="1" x14ac:dyDescent="0.2">
      <c r="A9" s="50"/>
      <c r="B9" s="50"/>
      <c r="C9" s="50"/>
      <c r="D9" s="53"/>
      <c r="E9" s="43" t="s">
        <v>7</v>
      </c>
      <c r="F9" s="44"/>
      <c r="G9" s="44"/>
      <c r="H9" s="44"/>
      <c r="I9" s="44"/>
      <c r="J9" s="40" t="s">
        <v>14</v>
      </c>
      <c r="K9" s="40"/>
      <c r="L9" s="40"/>
      <c r="M9" s="40"/>
      <c r="N9" s="40"/>
      <c r="O9" s="40"/>
      <c r="P9" s="40" t="s">
        <v>16</v>
      </c>
      <c r="Q9" s="40" t="s">
        <v>7</v>
      </c>
      <c r="R9" s="40"/>
      <c r="S9" s="40"/>
      <c r="T9" s="40"/>
      <c r="U9" s="40"/>
      <c r="V9" s="44" t="s">
        <v>14</v>
      </c>
      <c r="W9" s="44"/>
      <c r="X9" s="44"/>
      <c r="Y9" s="44"/>
      <c r="Z9" s="44"/>
      <c r="AA9" s="44"/>
      <c r="AB9" s="40" t="s">
        <v>16</v>
      </c>
      <c r="AC9" s="40" t="s">
        <v>7</v>
      </c>
      <c r="AD9" s="40"/>
      <c r="AE9" s="40"/>
      <c r="AF9" s="40"/>
      <c r="AG9" s="40"/>
      <c r="AH9" s="44" t="s">
        <v>14</v>
      </c>
      <c r="AI9" s="44"/>
      <c r="AJ9" s="44"/>
      <c r="AK9" s="44"/>
      <c r="AL9" s="44"/>
      <c r="AM9" s="44"/>
      <c r="AN9" s="40" t="s">
        <v>16</v>
      </c>
    </row>
    <row r="10" spans="1:40" ht="12.75" customHeight="1" x14ac:dyDescent="0.2">
      <c r="A10" s="50"/>
      <c r="B10" s="50"/>
      <c r="C10" s="50"/>
      <c r="D10" s="53"/>
      <c r="E10" s="40" t="s">
        <v>8</v>
      </c>
      <c r="F10" s="40" t="s">
        <v>9</v>
      </c>
      <c r="G10" s="40" t="s">
        <v>10</v>
      </c>
      <c r="H10" s="40"/>
      <c r="I10" s="40" t="s">
        <v>13</v>
      </c>
      <c r="J10" s="40" t="s">
        <v>8</v>
      </c>
      <c r="K10" s="40" t="s">
        <v>15</v>
      </c>
      <c r="L10" s="40" t="s">
        <v>9</v>
      </c>
      <c r="M10" s="40" t="s">
        <v>10</v>
      </c>
      <c r="N10" s="40"/>
      <c r="O10" s="42" t="s">
        <v>13</v>
      </c>
      <c r="P10" s="40"/>
      <c r="Q10" s="40" t="s">
        <v>8</v>
      </c>
      <c r="R10" s="40" t="s">
        <v>9</v>
      </c>
      <c r="S10" s="40" t="s">
        <v>10</v>
      </c>
      <c r="T10" s="40"/>
      <c r="U10" s="40" t="s">
        <v>13</v>
      </c>
      <c r="V10" s="40" t="s">
        <v>8</v>
      </c>
      <c r="W10" s="40" t="s">
        <v>15</v>
      </c>
      <c r="X10" s="40" t="s">
        <v>9</v>
      </c>
      <c r="Y10" s="40" t="s">
        <v>10</v>
      </c>
      <c r="Z10" s="40"/>
      <c r="AA10" s="42" t="s">
        <v>13</v>
      </c>
      <c r="AB10" s="40"/>
      <c r="AC10" s="40" t="s">
        <v>8</v>
      </c>
      <c r="AD10" s="40" t="s">
        <v>9</v>
      </c>
      <c r="AE10" s="40" t="s">
        <v>10</v>
      </c>
      <c r="AF10" s="40"/>
      <c r="AG10" s="40" t="s">
        <v>13</v>
      </c>
      <c r="AH10" s="40" t="s">
        <v>8</v>
      </c>
      <c r="AI10" s="40" t="s">
        <v>15</v>
      </c>
      <c r="AJ10" s="40" t="s">
        <v>9</v>
      </c>
      <c r="AK10" s="40" t="s">
        <v>10</v>
      </c>
      <c r="AL10" s="40"/>
      <c r="AM10" s="42" t="s">
        <v>13</v>
      </c>
      <c r="AN10" s="40"/>
    </row>
    <row r="11" spans="1:40" ht="12.75" customHeight="1" x14ac:dyDescent="0.2">
      <c r="A11" s="50"/>
      <c r="B11" s="50"/>
      <c r="C11" s="50"/>
      <c r="D11" s="53"/>
      <c r="E11" s="40"/>
      <c r="F11" s="40"/>
      <c r="G11" s="40" t="s">
        <v>11</v>
      </c>
      <c r="H11" s="40" t="s">
        <v>12</v>
      </c>
      <c r="I11" s="40"/>
      <c r="J11" s="40"/>
      <c r="K11" s="40"/>
      <c r="L11" s="40"/>
      <c r="M11" s="40" t="s">
        <v>11</v>
      </c>
      <c r="N11" s="40" t="s">
        <v>12</v>
      </c>
      <c r="O11" s="42"/>
      <c r="P11" s="40"/>
      <c r="Q11" s="40"/>
      <c r="R11" s="40"/>
      <c r="S11" s="40" t="s">
        <v>11</v>
      </c>
      <c r="T11" s="40" t="s">
        <v>12</v>
      </c>
      <c r="U11" s="40"/>
      <c r="V11" s="40"/>
      <c r="W11" s="40"/>
      <c r="X11" s="40"/>
      <c r="Y11" s="40" t="s">
        <v>11</v>
      </c>
      <c r="Z11" s="40" t="s">
        <v>12</v>
      </c>
      <c r="AA11" s="42"/>
      <c r="AB11" s="40"/>
      <c r="AC11" s="40"/>
      <c r="AD11" s="40"/>
      <c r="AE11" s="40" t="s">
        <v>11</v>
      </c>
      <c r="AF11" s="40" t="s">
        <v>12</v>
      </c>
      <c r="AG11" s="40"/>
      <c r="AH11" s="40"/>
      <c r="AI11" s="40"/>
      <c r="AJ11" s="40"/>
      <c r="AK11" s="40" t="s">
        <v>11</v>
      </c>
      <c r="AL11" s="40" t="s">
        <v>12</v>
      </c>
      <c r="AM11" s="42"/>
      <c r="AN11" s="40"/>
    </row>
    <row r="12" spans="1:40" ht="32.450000000000003" customHeight="1" x14ac:dyDescent="0.2">
      <c r="A12" s="51"/>
      <c r="B12" s="51"/>
      <c r="C12" s="51"/>
      <c r="D12" s="54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2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2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2"/>
      <c r="AN12" s="40"/>
    </row>
    <row r="13" spans="1:40" x14ac:dyDescent="0.2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7">
        <v>9</v>
      </c>
      <c r="J13" s="7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7">
        <v>16</v>
      </c>
      <c r="Q13" s="7">
        <v>5</v>
      </c>
      <c r="R13" s="7">
        <v>6</v>
      </c>
      <c r="S13" s="7">
        <v>7</v>
      </c>
      <c r="T13" s="7">
        <v>8</v>
      </c>
      <c r="U13" s="7">
        <v>9</v>
      </c>
      <c r="V13" s="7">
        <v>10</v>
      </c>
      <c r="W13" s="7">
        <v>11</v>
      </c>
      <c r="X13" s="7">
        <v>12</v>
      </c>
      <c r="Y13" s="7">
        <v>13</v>
      </c>
      <c r="Z13" s="7">
        <v>14</v>
      </c>
      <c r="AA13" s="7">
        <v>15</v>
      </c>
      <c r="AB13" s="7">
        <v>16</v>
      </c>
      <c r="AC13" s="7">
        <v>5</v>
      </c>
      <c r="AD13" s="7">
        <v>6</v>
      </c>
      <c r="AE13" s="7">
        <v>7</v>
      </c>
      <c r="AF13" s="7">
        <v>8</v>
      </c>
      <c r="AG13" s="7">
        <v>9</v>
      </c>
      <c r="AH13" s="7">
        <v>10</v>
      </c>
      <c r="AI13" s="7">
        <v>11</v>
      </c>
      <c r="AJ13" s="7">
        <v>12</v>
      </c>
      <c r="AK13" s="7">
        <v>13</v>
      </c>
      <c r="AL13" s="7">
        <v>14</v>
      </c>
      <c r="AM13" s="7">
        <v>15</v>
      </c>
      <c r="AN13" s="7">
        <v>16</v>
      </c>
    </row>
    <row r="14" spans="1:40" ht="21.75" customHeight="1" x14ac:dyDescent="0.2">
      <c r="A14" s="19" t="s">
        <v>17</v>
      </c>
      <c r="B14" s="20" t="s">
        <v>18</v>
      </c>
      <c r="C14" s="20" t="s">
        <v>18</v>
      </c>
      <c r="D14" s="21" t="s">
        <v>19</v>
      </c>
      <c r="E14" s="22">
        <f>E15</f>
        <v>96515914</v>
      </c>
      <c r="F14" s="22">
        <f>F15</f>
        <v>85211599</v>
      </c>
      <c r="G14" s="22">
        <f t="shared" ref="G14:AB14" si="0">G15</f>
        <v>21550207</v>
      </c>
      <c r="H14" s="22">
        <f t="shared" si="0"/>
        <v>4147650</v>
      </c>
      <c r="I14" s="22">
        <f t="shared" si="0"/>
        <v>11304315</v>
      </c>
      <c r="J14" s="22">
        <f t="shared" si="0"/>
        <v>16617502</v>
      </c>
      <c r="K14" s="22">
        <f t="shared" si="0"/>
        <v>11693802</v>
      </c>
      <c r="L14" s="22">
        <f t="shared" si="0"/>
        <v>160000</v>
      </c>
      <c r="M14" s="22">
        <f t="shared" si="0"/>
        <v>0</v>
      </c>
      <c r="N14" s="22">
        <f t="shared" si="0"/>
        <v>0</v>
      </c>
      <c r="O14" s="22">
        <f t="shared" si="0"/>
        <v>16457502</v>
      </c>
      <c r="P14" s="22">
        <f t="shared" si="0"/>
        <v>113133416</v>
      </c>
      <c r="Q14" s="22">
        <f>Q15</f>
        <v>1579641</v>
      </c>
      <c r="R14" s="22">
        <f t="shared" si="0"/>
        <v>-331844</v>
      </c>
      <c r="S14" s="22">
        <f t="shared" si="0"/>
        <v>90000</v>
      </c>
      <c r="T14" s="22">
        <f t="shared" si="0"/>
        <v>183775</v>
      </c>
      <c r="U14" s="22">
        <f t="shared" si="0"/>
        <v>1911485</v>
      </c>
      <c r="V14" s="22">
        <f t="shared" si="0"/>
        <v>-1058456</v>
      </c>
      <c r="W14" s="22">
        <f t="shared" si="0"/>
        <v>-1058456</v>
      </c>
      <c r="X14" s="22">
        <f t="shared" si="0"/>
        <v>0</v>
      </c>
      <c r="Y14" s="22">
        <f t="shared" si="0"/>
        <v>0</v>
      </c>
      <c r="Z14" s="22">
        <f t="shared" si="0"/>
        <v>0</v>
      </c>
      <c r="AA14" s="22">
        <f t="shared" si="0"/>
        <v>-1058456</v>
      </c>
      <c r="AB14" s="22">
        <f t="shared" si="0"/>
        <v>521185</v>
      </c>
      <c r="AC14" s="22">
        <f>E14+Q14</f>
        <v>98095555</v>
      </c>
      <c r="AD14" s="22">
        <f t="shared" ref="AD14:AN14" si="1">F14+R14</f>
        <v>84879755</v>
      </c>
      <c r="AE14" s="22">
        <f t="shared" si="1"/>
        <v>21640207</v>
      </c>
      <c r="AF14" s="22">
        <f t="shared" si="1"/>
        <v>4331425</v>
      </c>
      <c r="AG14" s="22">
        <f>I14+U14</f>
        <v>13215800</v>
      </c>
      <c r="AH14" s="22">
        <f t="shared" si="1"/>
        <v>15559046</v>
      </c>
      <c r="AI14" s="22">
        <f t="shared" si="1"/>
        <v>10635346</v>
      </c>
      <c r="AJ14" s="22">
        <f t="shared" si="1"/>
        <v>160000</v>
      </c>
      <c r="AK14" s="22">
        <f t="shared" si="1"/>
        <v>0</v>
      </c>
      <c r="AL14" s="22">
        <f t="shared" si="1"/>
        <v>0</v>
      </c>
      <c r="AM14" s="22">
        <f t="shared" si="1"/>
        <v>15399046</v>
      </c>
      <c r="AN14" s="22">
        <f t="shared" si="1"/>
        <v>113654601</v>
      </c>
    </row>
    <row r="15" spans="1:40" ht="20.25" customHeight="1" x14ac:dyDescent="0.2">
      <c r="A15" s="19" t="s">
        <v>20</v>
      </c>
      <c r="B15" s="20" t="s">
        <v>18</v>
      </c>
      <c r="C15" s="20" t="s">
        <v>18</v>
      </c>
      <c r="D15" s="21" t="s">
        <v>19</v>
      </c>
      <c r="E15" s="22">
        <f t="shared" ref="E15:AA15" si="2">SUM(E16:E60)</f>
        <v>96515914</v>
      </c>
      <c r="F15" s="23">
        <v>85211599</v>
      </c>
      <c r="G15" s="22">
        <f t="shared" si="2"/>
        <v>21550207</v>
      </c>
      <c r="H15" s="22">
        <f t="shared" si="2"/>
        <v>4147650</v>
      </c>
      <c r="I15" s="22">
        <f t="shared" si="2"/>
        <v>11304315</v>
      </c>
      <c r="J15" s="22">
        <f t="shared" si="2"/>
        <v>16617502</v>
      </c>
      <c r="K15" s="22">
        <f t="shared" si="2"/>
        <v>11693802</v>
      </c>
      <c r="L15" s="22">
        <f t="shared" si="2"/>
        <v>160000</v>
      </c>
      <c r="M15" s="22">
        <f t="shared" si="2"/>
        <v>0</v>
      </c>
      <c r="N15" s="22">
        <f t="shared" si="2"/>
        <v>0</v>
      </c>
      <c r="O15" s="22">
        <f t="shared" si="2"/>
        <v>16457502</v>
      </c>
      <c r="P15" s="22">
        <f t="shared" si="2"/>
        <v>113133416</v>
      </c>
      <c r="Q15" s="22">
        <f>SUM(Q16:Q60)</f>
        <v>1579641</v>
      </c>
      <c r="R15" s="22">
        <f t="shared" si="2"/>
        <v>-331844</v>
      </c>
      <c r="S15" s="22">
        <f t="shared" si="2"/>
        <v>90000</v>
      </c>
      <c r="T15" s="22">
        <f t="shared" si="2"/>
        <v>183775</v>
      </c>
      <c r="U15" s="22">
        <f t="shared" si="2"/>
        <v>1911485</v>
      </c>
      <c r="V15" s="22">
        <f t="shared" si="2"/>
        <v>-1058456</v>
      </c>
      <c r="W15" s="22">
        <f t="shared" si="2"/>
        <v>-1058456</v>
      </c>
      <c r="X15" s="22">
        <f t="shared" si="2"/>
        <v>0</v>
      </c>
      <c r="Y15" s="22">
        <f t="shared" si="2"/>
        <v>0</v>
      </c>
      <c r="Z15" s="22">
        <f t="shared" si="2"/>
        <v>0</v>
      </c>
      <c r="AA15" s="22">
        <f t="shared" si="2"/>
        <v>-1058456</v>
      </c>
      <c r="AB15" s="22">
        <f>SUM(AB16:AB60)</f>
        <v>521185</v>
      </c>
      <c r="AC15" s="22">
        <f t="shared" ref="AC15:AC102" si="3">E15+Q15</f>
        <v>98095555</v>
      </c>
      <c r="AD15" s="22">
        <f>F15+R15</f>
        <v>84879755</v>
      </c>
      <c r="AE15" s="22">
        <f t="shared" ref="AE15:AE102" si="4">G15+S15</f>
        <v>21640207</v>
      </c>
      <c r="AF15" s="22">
        <f>H15+T15</f>
        <v>4331425</v>
      </c>
      <c r="AG15" s="22">
        <f>I15+U15</f>
        <v>13215800</v>
      </c>
      <c r="AH15" s="22">
        <f t="shared" ref="AH15:AH102" si="5">J15+V15</f>
        <v>15559046</v>
      </c>
      <c r="AI15" s="22">
        <f t="shared" ref="AI15:AI102" si="6">K15+W15</f>
        <v>10635346</v>
      </c>
      <c r="AJ15" s="22">
        <f t="shared" ref="AJ15:AJ102" si="7">L15+X15</f>
        <v>160000</v>
      </c>
      <c r="AK15" s="22">
        <f t="shared" ref="AK15:AK102" si="8">M15+Y15</f>
        <v>0</v>
      </c>
      <c r="AL15" s="22">
        <f t="shared" ref="AL15:AL102" si="9">N15+Z15</f>
        <v>0</v>
      </c>
      <c r="AM15" s="22">
        <f t="shared" ref="AM15:AM102" si="10">O15+AA15</f>
        <v>15399046</v>
      </c>
      <c r="AN15" s="22">
        <f t="shared" ref="AN15:AN102" si="11">P15+AB15</f>
        <v>113654601</v>
      </c>
    </row>
    <row r="16" spans="1:40" ht="46.15" customHeight="1" x14ac:dyDescent="0.2">
      <c r="A16" s="6" t="s">
        <v>21</v>
      </c>
      <c r="B16" s="7" t="s">
        <v>22</v>
      </c>
      <c r="C16" s="7" t="s">
        <v>23</v>
      </c>
      <c r="D16" s="24" t="s">
        <v>24</v>
      </c>
      <c r="E16" s="9">
        <f>F16+I16</f>
        <v>29523388</v>
      </c>
      <c r="F16" s="10">
        <v>29523388</v>
      </c>
      <c r="G16" s="10">
        <v>20000000</v>
      </c>
      <c r="H16" s="10">
        <v>1771150</v>
      </c>
      <c r="I16" s="10"/>
      <c r="J16" s="10">
        <f>L16+O16</f>
        <v>0</v>
      </c>
      <c r="K16" s="10"/>
      <c r="L16" s="10"/>
      <c r="M16" s="10"/>
      <c r="N16" s="10"/>
      <c r="O16" s="10">
        <f>K16</f>
        <v>0</v>
      </c>
      <c r="P16" s="10">
        <f>E16+J16</f>
        <v>29523388</v>
      </c>
      <c r="Q16" s="9">
        <f>R16+U16</f>
        <v>184400</v>
      </c>
      <c r="R16" s="10">
        <v>184400</v>
      </c>
      <c r="S16" s="10"/>
      <c r="T16" s="10">
        <v>85000</v>
      </c>
      <c r="U16" s="10"/>
      <c r="V16" s="10">
        <f>X16+AA16</f>
        <v>0</v>
      </c>
      <c r="W16" s="10"/>
      <c r="X16" s="10"/>
      <c r="Y16" s="10"/>
      <c r="Z16" s="10"/>
      <c r="AA16" s="10">
        <f>W16</f>
        <v>0</v>
      </c>
      <c r="AB16" s="10">
        <f>Q16+V16</f>
        <v>184400</v>
      </c>
      <c r="AC16" s="9">
        <f t="shared" si="3"/>
        <v>29707788</v>
      </c>
      <c r="AD16" s="9">
        <f>F16+R16</f>
        <v>29707788</v>
      </c>
      <c r="AE16" s="9">
        <f t="shared" si="4"/>
        <v>20000000</v>
      </c>
      <c r="AF16" s="9">
        <f t="shared" ref="AF16:AF102" si="12">H16+T16</f>
        <v>1856150</v>
      </c>
      <c r="AG16" s="9">
        <f t="shared" ref="AG16:AG102" si="13">I16+U16</f>
        <v>0</v>
      </c>
      <c r="AH16" s="9">
        <f t="shared" si="5"/>
        <v>0</v>
      </c>
      <c r="AI16" s="9">
        <f t="shared" si="6"/>
        <v>0</v>
      </c>
      <c r="AJ16" s="9">
        <f t="shared" si="7"/>
        <v>0</v>
      </c>
      <c r="AK16" s="9">
        <f t="shared" si="8"/>
        <v>0</v>
      </c>
      <c r="AL16" s="9">
        <f t="shared" si="9"/>
        <v>0</v>
      </c>
      <c r="AM16" s="9">
        <f t="shared" si="10"/>
        <v>0</v>
      </c>
      <c r="AN16" s="9">
        <f t="shared" si="11"/>
        <v>29707788</v>
      </c>
    </row>
    <row r="17" spans="1:40" ht="25.5" x14ac:dyDescent="0.2">
      <c r="A17" s="6" t="s">
        <v>25</v>
      </c>
      <c r="B17" s="7" t="s">
        <v>26</v>
      </c>
      <c r="C17" s="7" t="s">
        <v>23</v>
      </c>
      <c r="D17" s="8" t="s">
        <v>27</v>
      </c>
      <c r="E17" s="9">
        <f t="shared" ref="E17:E59" si="14">F17+I17</f>
        <v>611700</v>
      </c>
      <c r="F17" s="10">
        <v>611700</v>
      </c>
      <c r="G17" s="10">
        <v>450300</v>
      </c>
      <c r="H17" s="10">
        <v>36300</v>
      </c>
      <c r="I17" s="10"/>
      <c r="J17" s="10">
        <f t="shared" ref="J17:J60" si="15">L17+O17</f>
        <v>0</v>
      </c>
      <c r="K17" s="10"/>
      <c r="L17" s="10"/>
      <c r="M17" s="10"/>
      <c r="N17" s="10"/>
      <c r="O17" s="10">
        <f t="shared" ref="O17:O60" si="16">K17</f>
        <v>0</v>
      </c>
      <c r="P17" s="10">
        <f t="shared" ref="P17:P58" si="17">E17+J17</f>
        <v>611700</v>
      </c>
      <c r="Q17" s="9">
        <f t="shared" ref="Q17:Q58" si="18">R17+U17</f>
        <v>0</v>
      </c>
      <c r="R17" s="10"/>
      <c r="S17" s="10"/>
      <c r="T17" s="10"/>
      <c r="U17" s="10"/>
      <c r="V17" s="10">
        <f t="shared" ref="V17:V58" si="19">X17+AA17</f>
        <v>0</v>
      </c>
      <c r="W17" s="10"/>
      <c r="X17" s="10"/>
      <c r="Y17" s="10"/>
      <c r="Z17" s="10"/>
      <c r="AA17" s="10">
        <f t="shared" ref="AA17:AA43" si="20">W17</f>
        <v>0</v>
      </c>
      <c r="AB17" s="10">
        <f t="shared" ref="AB17:AB58" si="21">Q17+V17</f>
        <v>0</v>
      </c>
      <c r="AC17" s="9">
        <f t="shared" si="3"/>
        <v>611700</v>
      </c>
      <c r="AD17" s="9">
        <f t="shared" ref="AD17:AD102" si="22">F17+R17</f>
        <v>611700</v>
      </c>
      <c r="AE17" s="9">
        <f t="shared" si="4"/>
        <v>450300</v>
      </c>
      <c r="AF17" s="9">
        <f t="shared" si="12"/>
        <v>36300</v>
      </c>
      <c r="AG17" s="9">
        <f t="shared" si="13"/>
        <v>0</v>
      </c>
      <c r="AH17" s="9">
        <f t="shared" si="5"/>
        <v>0</v>
      </c>
      <c r="AI17" s="9">
        <f t="shared" si="6"/>
        <v>0</v>
      </c>
      <c r="AJ17" s="9">
        <f t="shared" si="7"/>
        <v>0</v>
      </c>
      <c r="AK17" s="9">
        <f t="shared" si="8"/>
        <v>0</v>
      </c>
      <c r="AL17" s="9">
        <f t="shared" si="9"/>
        <v>0</v>
      </c>
      <c r="AM17" s="9">
        <f t="shared" si="10"/>
        <v>0</v>
      </c>
      <c r="AN17" s="9">
        <f t="shared" si="11"/>
        <v>611700</v>
      </c>
    </row>
    <row r="18" spans="1:40" ht="26.45" customHeight="1" x14ac:dyDescent="0.2">
      <c r="A18" s="6" t="s">
        <v>28</v>
      </c>
      <c r="B18" s="7" t="s">
        <v>29</v>
      </c>
      <c r="C18" s="7" t="s">
        <v>30</v>
      </c>
      <c r="D18" s="8" t="s">
        <v>31</v>
      </c>
      <c r="E18" s="9">
        <f t="shared" si="14"/>
        <v>1694264</v>
      </c>
      <c r="F18" s="10">
        <v>1694264</v>
      </c>
      <c r="G18" s="10">
        <v>325700</v>
      </c>
      <c r="H18" s="10">
        <v>101100</v>
      </c>
      <c r="I18" s="10"/>
      <c r="J18" s="10">
        <f t="shared" si="15"/>
        <v>1643504</v>
      </c>
      <c r="K18" s="10">
        <v>1643504</v>
      </c>
      <c r="L18" s="10"/>
      <c r="M18" s="10"/>
      <c r="N18" s="10"/>
      <c r="O18" s="10">
        <f t="shared" si="16"/>
        <v>1643504</v>
      </c>
      <c r="P18" s="10">
        <f t="shared" si="17"/>
        <v>3337768</v>
      </c>
      <c r="Q18" s="9">
        <f t="shared" si="18"/>
        <v>77000</v>
      </c>
      <c r="R18" s="10">
        <f>62000+15000</f>
        <v>77000</v>
      </c>
      <c r="S18" s="10">
        <v>15000</v>
      </c>
      <c r="T18" s="10">
        <v>49500</v>
      </c>
      <c r="U18" s="10"/>
      <c r="V18" s="10">
        <f t="shared" si="19"/>
        <v>0</v>
      </c>
      <c r="W18" s="10"/>
      <c r="X18" s="10"/>
      <c r="Y18" s="10"/>
      <c r="Z18" s="10"/>
      <c r="AA18" s="10">
        <f t="shared" si="20"/>
        <v>0</v>
      </c>
      <c r="AB18" s="10">
        <f t="shared" si="21"/>
        <v>77000</v>
      </c>
      <c r="AC18" s="9">
        <f t="shared" si="3"/>
        <v>1771264</v>
      </c>
      <c r="AD18" s="9">
        <f t="shared" si="22"/>
        <v>1771264</v>
      </c>
      <c r="AE18" s="9">
        <f t="shared" si="4"/>
        <v>340700</v>
      </c>
      <c r="AF18" s="9">
        <f t="shared" si="12"/>
        <v>150600</v>
      </c>
      <c r="AG18" s="9">
        <f t="shared" si="13"/>
        <v>0</v>
      </c>
      <c r="AH18" s="9">
        <f t="shared" si="5"/>
        <v>1643504</v>
      </c>
      <c r="AI18" s="9">
        <f t="shared" si="6"/>
        <v>1643504</v>
      </c>
      <c r="AJ18" s="9">
        <f t="shared" si="7"/>
        <v>0</v>
      </c>
      <c r="AK18" s="9">
        <f t="shared" si="8"/>
        <v>0</v>
      </c>
      <c r="AL18" s="9">
        <f t="shared" si="9"/>
        <v>0</v>
      </c>
      <c r="AM18" s="9">
        <f t="shared" si="10"/>
        <v>1643504</v>
      </c>
      <c r="AN18" s="9">
        <f t="shared" si="11"/>
        <v>3414768</v>
      </c>
    </row>
    <row r="19" spans="1:40" ht="18.75" customHeight="1" x14ac:dyDescent="0.2">
      <c r="A19" s="6" t="s">
        <v>32</v>
      </c>
      <c r="B19" s="7" t="s">
        <v>33</v>
      </c>
      <c r="C19" s="7" t="s">
        <v>34</v>
      </c>
      <c r="D19" s="8" t="s">
        <v>35</v>
      </c>
      <c r="E19" s="9">
        <f t="shared" si="14"/>
        <v>18360</v>
      </c>
      <c r="F19" s="10">
        <v>18360</v>
      </c>
      <c r="G19" s="10"/>
      <c r="H19" s="10"/>
      <c r="I19" s="10"/>
      <c r="J19" s="10">
        <f t="shared" si="15"/>
        <v>0</v>
      </c>
      <c r="K19" s="10"/>
      <c r="L19" s="10"/>
      <c r="M19" s="10"/>
      <c r="N19" s="10"/>
      <c r="O19" s="10">
        <f t="shared" si="16"/>
        <v>0</v>
      </c>
      <c r="P19" s="10">
        <f t="shared" si="17"/>
        <v>18360</v>
      </c>
      <c r="Q19" s="9">
        <f t="shared" si="18"/>
        <v>0</v>
      </c>
      <c r="R19" s="10"/>
      <c r="S19" s="10"/>
      <c r="T19" s="10"/>
      <c r="U19" s="10"/>
      <c r="V19" s="10">
        <f t="shared" si="19"/>
        <v>0</v>
      </c>
      <c r="W19" s="10"/>
      <c r="X19" s="10"/>
      <c r="Y19" s="10"/>
      <c r="Z19" s="10"/>
      <c r="AA19" s="10">
        <f t="shared" si="20"/>
        <v>0</v>
      </c>
      <c r="AB19" s="10">
        <f t="shared" si="21"/>
        <v>0</v>
      </c>
      <c r="AC19" s="9">
        <f t="shared" si="3"/>
        <v>18360</v>
      </c>
      <c r="AD19" s="9">
        <f t="shared" si="22"/>
        <v>18360</v>
      </c>
      <c r="AE19" s="9">
        <f t="shared" si="4"/>
        <v>0</v>
      </c>
      <c r="AF19" s="9">
        <f t="shared" si="12"/>
        <v>0</v>
      </c>
      <c r="AG19" s="9">
        <f t="shared" si="13"/>
        <v>0</v>
      </c>
      <c r="AH19" s="9">
        <f t="shared" si="5"/>
        <v>0</v>
      </c>
      <c r="AI19" s="9">
        <f t="shared" si="6"/>
        <v>0</v>
      </c>
      <c r="AJ19" s="9">
        <f t="shared" si="7"/>
        <v>0</v>
      </c>
      <c r="AK19" s="9">
        <f t="shared" si="8"/>
        <v>0</v>
      </c>
      <c r="AL19" s="9">
        <f t="shared" si="9"/>
        <v>0</v>
      </c>
      <c r="AM19" s="9">
        <f t="shared" si="10"/>
        <v>0</v>
      </c>
      <c r="AN19" s="9">
        <f t="shared" si="11"/>
        <v>18360</v>
      </c>
    </row>
    <row r="20" spans="1:40" x14ac:dyDescent="0.2">
      <c r="A20" s="6" t="s">
        <v>36</v>
      </c>
      <c r="B20" s="7" t="s">
        <v>37</v>
      </c>
      <c r="C20" s="7" t="s">
        <v>38</v>
      </c>
      <c r="D20" s="8" t="s">
        <v>39</v>
      </c>
      <c r="E20" s="9">
        <f t="shared" si="14"/>
        <v>6290000</v>
      </c>
      <c r="F20" s="10">
        <v>6290000</v>
      </c>
      <c r="G20" s="10"/>
      <c r="H20" s="10"/>
      <c r="I20" s="10"/>
      <c r="J20" s="10">
        <f t="shared" si="15"/>
        <v>2335294</v>
      </c>
      <c r="K20" s="10">
        <v>1460494</v>
      </c>
      <c r="L20" s="10"/>
      <c r="M20" s="10"/>
      <c r="N20" s="10"/>
      <c r="O20" s="10">
        <v>2335294</v>
      </c>
      <c r="P20" s="10">
        <f t="shared" si="17"/>
        <v>8625294</v>
      </c>
      <c r="Q20" s="9">
        <f t="shared" si="18"/>
        <v>0</v>
      </c>
      <c r="R20" s="10"/>
      <c r="S20" s="10"/>
      <c r="T20" s="10"/>
      <c r="U20" s="10"/>
      <c r="V20" s="10">
        <f t="shared" si="19"/>
        <v>-52000</v>
      </c>
      <c r="W20" s="10">
        <v>-52000</v>
      </c>
      <c r="X20" s="10"/>
      <c r="Y20" s="10"/>
      <c r="Z20" s="10"/>
      <c r="AA20" s="10">
        <f t="shared" si="20"/>
        <v>-52000</v>
      </c>
      <c r="AB20" s="10">
        <f t="shared" si="21"/>
        <v>-52000</v>
      </c>
      <c r="AC20" s="9">
        <f t="shared" si="3"/>
        <v>6290000</v>
      </c>
      <c r="AD20" s="9">
        <f t="shared" si="22"/>
        <v>6290000</v>
      </c>
      <c r="AE20" s="9">
        <f t="shared" si="4"/>
        <v>0</v>
      </c>
      <c r="AF20" s="9">
        <f t="shared" si="12"/>
        <v>0</v>
      </c>
      <c r="AG20" s="9">
        <f t="shared" si="13"/>
        <v>0</v>
      </c>
      <c r="AH20" s="9">
        <f t="shared" si="5"/>
        <v>2283294</v>
      </c>
      <c r="AI20" s="9">
        <f t="shared" si="6"/>
        <v>1408494</v>
      </c>
      <c r="AJ20" s="9">
        <f t="shared" si="7"/>
        <v>0</v>
      </c>
      <c r="AK20" s="9">
        <f t="shared" si="8"/>
        <v>0</v>
      </c>
      <c r="AL20" s="9">
        <f t="shared" si="9"/>
        <v>0</v>
      </c>
      <c r="AM20" s="9">
        <f t="shared" si="10"/>
        <v>2283294</v>
      </c>
      <c r="AN20" s="9">
        <f t="shared" si="11"/>
        <v>8573294</v>
      </c>
    </row>
    <row r="21" spans="1:40" ht="33.6" customHeight="1" x14ac:dyDescent="0.2">
      <c r="A21" s="6" t="s">
        <v>40</v>
      </c>
      <c r="B21" s="7" t="s">
        <v>41</v>
      </c>
      <c r="C21" s="7" t="s">
        <v>42</v>
      </c>
      <c r="D21" s="8" t="s">
        <v>43</v>
      </c>
      <c r="E21" s="9">
        <f t="shared" si="14"/>
        <v>5416436</v>
      </c>
      <c r="F21" s="10">
        <v>5416436</v>
      </c>
      <c r="G21" s="10"/>
      <c r="H21" s="10"/>
      <c r="I21" s="10"/>
      <c r="J21" s="10">
        <f t="shared" si="15"/>
        <v>610144</v>
      </c>
      <c r="K21" s="10">
        <v>610144</v>
      </c>
      <c r="L21" s="10"/>
      <c r="M21" s="10"/>
      <c r="N21" s="10"/>
      <c r="O21" s="10">
        <f t="shared" si="16"/>
        <v>610144</v>
      </c>
      <c r="P21" s="10">
        <f t="shared" si="17"/>
        <v>6026580</v>
      </c>
      <c r="Q21" s="9">
        <f t="shared" si="18"/>
        <v>0</v>
      </c>
      <c r="R21" s="10"/>
      <c r="S21" s="10"/>
      <c r="T21" s="10"/>
      <c r="U21" s="10"/>
      <c r="V21" s="10">
        <f t="shared" si="19"/>
        <v>0</v>
      </c>
      <c r="W21" s="10"/>
      <c r="X21" s="10"/>
      <c r="Y21" s="10"/>
      <c r="Z21" s="10"/>
      <c r="AA21" s="10">
        <f t="shared" si="20"/>
        <v>0</v>
      </c>
      <c r="AB21" s="10">
        <f t="shared" si="21"/>
        <v>0</v>
      </c>
      <c r="AC21" s="9">
        <f t="shared" si="3"/>
        <v>5416436</v>
      </c>
      <c r="AD21" s="9">
        <f t="shared" si="22"/>
        <v>5416436</v>
      </c>
      <c r="AE21" s="9">
        <f t="shared" si="4"/>
        <v>0</v>
      </c>
      <c r="AF21" s="9">
        <f t="shared" si="12"/>
        <v>0</v>
      </c>
      <c r="AG21" s="9">
        <f t="shared" si="13"/>
        <v>0</v>
      </c>
      <c r="AH21" s="9">
        <f t="shared" si="5"/>
        <v>610144</v>
      </c>
      <c r="AI21" s="9">
        <f t="shared" si="6"/>
        <v>610144</v>
      </c>
      <c r="AJ21" s="9">
        <f t="shared" si="7"/>
        <v>0</v>
      </c>
      <c r="AK21" s="9">
        <f t="shared" si="8"/>
        <v>0</v>
      </c>
      <c r="AL21" s="9">
        <f t="shared" si="9"/>
        <v>0</v>
      </c>
      <c r="AM21" s="9">
        <f t="shared" si="10"/>
        <v>610144</v>
      </c>
      <c r="AN21" s="9">
        <f t="shared" si="11"/>
        <v>6026580</v>
      </c>
    </row>
    <row r="22" spans="1:40" ht="22.5" customHeight="1" x14ac:dyDescent="0.2">
      <c r="A22" s="6" t="s">
        <v>44</v>
      </c>
      <c r="B22" s="7" t="s">
        <v>45</v>
      </c>
      <c r="C22" s="7" t="s">
        <v>46</v>
      </c>
      <c r="D22" s="8" t="s">
        <v>47</v>
      </c>
      <c r="E22" s="9">
        <f t="shared" si="14"/>
        <v>350000</v>
      </c>
      <c r="F22" s="10">
        <v>350000</v>
      </c>
      <c r="G22" s="10"/>
      <c r="H22" s="10"/>
      <c r="I22" s="10"/>
      <c r="J22" s="10">
        <f t="shared" si="15"/>
        <v>0</v>
      </c>
      <c r="K22" s="10"/>
      <c r="L22" s="10"/>
      <c r="M22" s="10"/>
      <c r="N22" s="10"/>
      <c r="O22" s="10">
        <f t="shared" si="16"/>
        <v>0</v>
      </c>
      <c r="P22" s="10">
        <f t="shared" si="17"/>
        <v>350000</v>
      </c>
      <c r="Q22" s="9">
        <f t="shared" si="18"/>
        <v>0</v>
      </c>
      <c r="R22" s="10"/>
      <c r="S22" s="10"/>
      <c r="T22" s="10"/>
      <c r="U22" s="10"/>
      <c r="V22" s="10">
        <f t="shared" si="19"/>
        <v>0</v>
      </c>
      <c r="W22" s="10"/>
      <c r="X22" s="10"/>
      <c r="Y22" s="10"/>
      <c r="Z22" s="10"/>
      <c r="AA22" s="10">
        <f t="shared" si="20"/>
        <v>0</v>
      </c>
      <c r="AB22" s="10">
        <f t="shared" si="21"/>
        <v>0</v>
      </c>
      <c r="AC22" s="9">
        <f t="shared" si="3"/>
        <v>350000</v>
      </c>
      <c r="AD22" s="9">
        <f t="shared" si="22"/>
        <v>350000</v>
      </c>
      <c r="AE22" s="9">
        <f t="shared" si="4"/>
        <v>0</v>
      </c>
      <c r="AF22" s="9">
        <f t="shared" si="12"/>
        <v>0</v>
      </c>
      <c r="AG22" s="9">
        <f t="shared" si="13"/>
        <v>0</v>
      </c>
      <c r="AH22" s="9">
        <f t="shared" si="5"/>
        <v>0</v>
      </c>
      <c r="AI22" s="9">
        <f t="shared" si="6"/>
        <v>0</v>
      </c>
      <c r="AJ22" s="9">
        <f t="shared" si="7"/>
        <v>0</v>
      </c>
      <c r="AK22" s="9">
        <f t="shared" si="8"/>
        <v>0</v>
      </c>
      <c r="AL22" s="9">
        <f t="shared" si="9"/>
        <v>0</v>
      </c>
      <c r="AM22" s="9">
        <f t="shared" si="10"/>
        <v>0</v>
      </c>
      <c r="AN22" s="9">
        <f t="shared" si="11"/>
        <v>350000</v>
      </c>
    </row>
    <row r="23" spans="1:40" ht="21" hidden="1" customHeight="1" x14ac:dyDescent="0.2">
      <c r="A23" s="25" t="s">
        <v>226</v>
      </c>
      <c r="B23" s="7">
        <v>5048</v>
      </c>
      <c r="C23" s="26" t="s">
        <v>48</v>
      </c>
      <c r="D23" s="8" t="s">
        <v>225</v>
      </c>
      <c r="E23" s="9">
        <f t="shared" si="14"/>
        <v>0</v>
      </c>
      <c r="F23" s="10"/>
      <c r="G23" s="10"/>
      <c r="H23" s="10"/>
      <c r="I23" s="10"/>
      <c r="J23" s="10">
        <f t="shared" si="15"/>
        <v>0</v>
      </c>
      <c r="K23" s="10"/>
      <c r="L23" s="10"/>
      <c r="M23" s="10"/>
      <c r="N23" s="10"/>
      <c r="O23" s="10">
        <f t="shared" si="16"/>
        <v>0</v>
      </c>
      <c r="P23" s="10">
        <f t="shared" si="17"/>
        <v>0</v>
      </c>
      <c r="Q23" s="9">
        <f t="shared" si="18"/>
        <v>0</v>
      </c>
      <c r="R23" s="10"/>
      <c r="S23" s="10"/>
      <c r="T23" s="10"/>
      <c r="U23" s="10"/>
      <c r="V23" s="10">
        <f t="shared" si="19"/>
        <v>0</v>
      </c>
      <c r="W23" s="10"/>
      <c r="X23" s="10"/>
      <c r="Y23" s="10"/>
      <c r="Z23" s="10"/>
      <c r="AA23" s="10">
        <f t="shared" si="20"/>
        <v>0</v>
      </c>
      <c r="AB23" s="10">
        <f t="shared" si="21"/>
        <v>0</v>
      </c>
      <c r="AC23" s="9">
        <f t="shared" si="3"/>
        <v>0</v>
      </c>
      <c r="AD23" s="9">
        <f t="shared" si="22"/>
        <v>0</v>
      </c>
      <c r="AE23" s="9">
        <f t="shared" si="4"/>
        <v>0</v>
      </c>
      <c r="AF23" s="9">
        <f t="shared" si="12"/>
        <v>0</v>
      </c>
      <c r="AG23" s="9">
        <f t="shared" si="13"/>
        <v>0</v>
      </c>
      <c r="AH23" s="9">
        <f t="shared" si="5"/>
        <v>0</v>
      </c>
      <c r="AI23" s="9">
        <f t="shared" si="6"/>
        <v>0</v>
      </c>
      <c r="AJ23" s="9">
        <f t="shared" si="7"/>
        <v>0</v>
      </c>
      <c r="AK23" s="9">
        <f t="shared" si="8"/>
        <v>0</v>
      </c>
      <c r="AL23" s="9">
        <f t="shared" si="9"/>
        <v>0</v>
      </c>
      <c r="AM23" s="9">
        <f t="shared" si="10"/>
        <v>0</v>
      </c>
      <c r="AN23" s="9">
        <f t="shared" si="11"/>
        <v>0</v>
      </c>
    </row>
    <row r="24" spans="1:40" ht="19.899999999999999" customHeight="1" x14ac:dyDescent="0.2">
      <c r="A24" s="25" t="s">
        <v>234</v>
      </c>
      <c r="B24" s="26" t="s">
        <v>235</v>
      </c>
      <c r="C24" s="26" t="s">
        <v>49</v>
      </c>
      <c r="D24" s="8" t="s">
        <v>236</v>
      </c>
      <c r="E24" s="9">
        <f t="shared" si="14"/>
        <v>52162</v>
      </c>
      <c r="F24" s="10">
        <v>52162</v>
      </c>
      <c r="G24" s="10"/>
      <c r="H24" s="10"/>
      <c r="I24" s="10"/>
      <c r="J24" s="10">
        <f>L24+O24</f>
        <v>0</v>
      </c>
      <c r="K24" s="10">
        <v>0</v>
      </c>
      <c r="L24" s="10"/>
      <c r="M24" s="10"/>
      <c r="N24" s="10"/>
      <c r="O24" s="10">
        <f>K24</f>
        <v>0</v>
      </c>
      <c r="P24" s="10">
        <f>E24+J24</f>
        <v>52162</v>
      </c>
      <c r="Q24" s="9">
        <f t="shared" si="18"/>
        <v>0</v>
      </c>
      <c r="R24" s="10"/>
      <c r="S24" s="10"/>
      <c r="T24" s="10"/>
      <c r="U24" s="10"/>
      <c r="V24" s="10">
        <f t="shared" si="19"/>
        <v>0</v>
      </c>
      <c r="W24" s="10"/>
      <c r="X24" s="10"/>
      <c r="Y24" s="10"/>
      <c r="Z24" s="10"/>
      <c r="AA24" s="10">
        <f t="shared" si="20"/>
        <v>0</v>
      </c>
      <c r="AB24" s="10">
        <f t="shared" si="21"/>
        <v>0</v>
      </c>
      <c r="AC24" s="9">
        <f t="shared" si="3"/>
        <v>52162</v>
      </c>
      <c r="AD24" s="9">
        <f t="shared" si="22"/>
        <v>52162</v>
      </c>
      <c r="AE24" s="9">
        <f t="shared" si="4"/>
        <v>0</v>
      </c>
      <c r="AF24" s="9">
        <f t="shared" si="12"/>
        <v>0</v>
      </c>
      <c r="AG24" s="9">
        <f t="shared" si="13"/>
        <v>0</v>
      </c>
      <c r="AH24" s="9">
        <f t="shared" si="5"/>
        <v>0</v>
      </c>
      <c r="AI24" s="9">
        <f t="shared" si="6"/>
        <v>0</v>
      </c>
      <c r="AJ24" s="9">
        <f t="shared" si="7"/>
        <v>0</v>
      </c>
      <c r="AK24" s="9">
        <f t="shared" si="8"/>
        <v>0</v>
      </c>
      <c r="AL24" s="9">
        <f t="shared" si="9"/>
        <v>0</v>
      </c>
      <c r="AM24" s="9">
        <f t="shared" si="10"/>
        <v>0</v>
      </c>
      <c r="AN24" s="9">
        <f t="shared" si="11"/>
        <v>52162</v>
      </c>
    </row>
    <row r="25" spans="1:40" ht="32.25" hidden="1" customHeight="1" x14ac:dyDescent="0.2">
      <c r="A25" s="25" t="s">
        <v>266</v>
      </c>
      <c r="B25" s="26" t="s">
        <v>268</v>
      </c>
      <c r="C25" s="26" t="s">
        <v>50</v>
      </c>
      <c r="D25" s="8" t="s">
        <v>269</v>
      </c>
      <c r="E25" s="9">
        <f t="shared" si="14"/>
        <v>0</v>
      </c>
      <c r="F25" s="10"/>
      <c r="G25" s="10"/>
      <c r="H25" s="10"/>
      <c r="I25" s="10"/>
      <c r="J25" s="10"/>
      <c r="K25" s="10"/>
      <c r="L25" s="10"/>
      <c r="M25" s="10"/>
      <c r="N25" s="10"/>
      <c r="O25" s="10">
        <f>K25</f>
        <v>0</v>
      </c>
      <c r="P25" s="10">
        <f>E25+J25</f>
        <v>0</v>
      </c>
      <c r="Q25" s="9">
        <f t="shared" si="18"/>
        <v>0</v>
      </c>
      <c r="R25" s="10"/>
      <c r="S25" s="10"/>
      <c r="T25" s="10"/>
      <c r="U25" s="10"/>
      <c r="V25" s="10">
        <f t="shared" si="19"/>
        <v>0</v>
      </c>
      <c r="W25" s="10"/>
      <c r="X25" s="10"/>
      <c r="Y25" s="10"/>
      <c r="Z25" s="10"/>
      <c r="AA25" s="10">
        <f>W25</f>
        <v>0</v>
      </c>
      <c r="AB25" s="10">
        <f>Q25+V25</f>
        <v>0</v>
      </c>
      <c r="AC25" s="9">
        <f t="shared" ref="AC25:AN27" si="23">E25+Q25</f>
        <v>0</v>
      </c>
      <c r="AD25" s="9">
        <f t="shared" si="23"/>
        <v>0</v>
      </c>
      <c r="AE25" s="9">
        <f t="shared" si="23"/>
        <v>0</v>
      </c>
      <c r="AF25" s="9">
        <f t="shared" si="23"/>
        <v>0</v>
      </c>
      <c r="AG25" s="9">
        <f t="shared" si="23"/>
        <v>0</v>
      </c>
      <c r="AH25" s="9">
        <f t="shared" si="23"/>
        <v>0</v>
      </c>
      <c r="AI25" s="9">
        <f t="shared" si="23"/>
        <v>0</v>
      </c>
      <c r="AJ25" s="9">
        <f t="shared" si="23"/>
        <v>0</v>
      </c>
      <c r="AK25" s="9">
        <f t="shared" si="23"/>
        <v>0</v>
      </c>
      <c r="AL25" s="9">
        <f t="shared" si="23"/>
        <v>0</v>
      </c>
      <c r="AM25" s="9">
        <f t="shared" si="23"/>
        <v>0</v>
      </c>
      <c r="AN25" s="9">
        <f t="shared" si="23"/>
        <v>0</v>
      </c>
    </row>
    <row r="26" spans="1:40" s="2" customFormat="1" x14ac:dyDescent="0.2">
      <c r="A26" s="6" t="s">
        <v>51</v>
      </c>
      <c r="B26" s="7" t="s">
        <v>52</v>
      </c>
      <c r="C26" s="26" t="s">
        <v>50</v>
      </c>
      <c r="D26" s="8" t="s">
        <v>53</v>
      </c>
      <c r="E26" s="9">
        <f t="shared" si="14"/>
        <v>1500000</v>
      </c>
      <c r="F26" s="10">
        <v>1500000</v>
      </c>
      <c r="G26" s="10"/>
      <c r="H26" s="10">
        <v>1500000</v>
      </c>
      <c r="I26" s="10"/>
      <c r="J26" s="10">
        <f t="shared" si="15"/>
        <v>0</v>
      </c>
      <c r="K26" s="10"/>
      <c r="L26" s="10"/>
      <c r="M26" s="10"/>
      <c r="N26" s="10"/>
      <c r="O26" s="10">
        <f t="shared" si="16"/>
        <v>0</v>
      </c>
      <c r="P26" s="10">
        <f t="shared" si="17"/>
        <v>1500000</v>
      </c>
      <c r="Q26" s="9">
        <f t="shared" si="18"/>
        <v>0</v>
      </c>
      <c r="R26" s="10"/>
      <c r="S26" s="10"/>
      <c r="T26" s="10"/>
      <c r="U26" s="10"/>
      <c r="V26" s="10">
        <f t="shared" si="19"/>
        <v>0</v>
      </c>
      <c r="W26" s="10"/>
      <c r="X26" s="10"/>
      <c r="Y26" s="10"/>
      <c r="Z26" s="10"/>
      <c r="AA26" s="10">
        <f>W26</f>
        <v>0</v>
      </c>
      <c r="AB26" s="10">
        <f>Q26+V26</f>
        <v>0</v>
      </c>
      <c r="AC26" s="9">
        <f t="shared" si="23"/>
        <v>1500000</v>
      </c>
      <c r="AD26" s="9">
        <f t="shared" si="23"/>
        <v>1500000</v>
      </c>
      <c r="AE26" s="9">
        <f t="shared" si="23"/>
        <v>0</v>
      </c>
      <c r="AF26" s="9">
        <f t="shared" si="23"/>
        <v>1500000</v>
      </c>
      <c r="AG26" s="9">
        <f t="shared" si="23"/>
        <v>0</v>
      </c>
      <c r="AH26" s="9">
        <f t="shared" si="23"/>
        <v>0</v>
      </c>
      <c r="AI26" s="9">
        <f t="shared" si="23"/>
        <v>0</v>
      </c>
      <c r="AJ26" s="9">
        <f t="shared" si="23"/>
        <v>0</v>
      </c>
      <c r="AK26" s="9">
        <f t="shared" si="23"/>
        <v>0</v>
      </c>
      <c r="AL26" s="9">
        <f t="shared" si="23"/>
        <v>0</v>
      </c>
      <c r="AM26" s="9">
        <f t="shared" si="23"/>
        <v>0</v>
      </c>
      <c r="AN26" s="9">
        <f t="shared" si="23"/>
        <v>1500000</v>
      </c>
    </row>
    <row r="27" spans="1:40" ht="25.5" x14ac:dyDescent="0.2">
      <c r="A27" s="6" t="s">
        <v>267</v>
      </c>
      <c r="B27" s="7">
        <v>6017</v>
      </c>
      <c r="C27" s="26" t="s">
        <v>50</v>
      </c>
      <c r="D27" s="8" t="s">
        <v>270</v>
      </c>
      <c r="E27" s="9">
        <f t="shared" si="14"/>
        <v>3328690</v>
      </c>
      <c r="F27" s="10">
        <v>3328690</v>
      </c>
      <c r="G27" s="10"/>
      <c r="H27" s="10"/>
      <c r="I27" s="10"/>
      <c r="J27" s="10">
        <f t="shared" si="15"/>
        <v>99450</v>
      </c>
      <c r="K27" s="10">
        <v>99450</v>
      </c>
      <c r="L27" s="10"/>
      <c r="M27" s="10"/>
      <c r="N27" s="10"/>
      <c r="O27" s="10">
        <f>K27</f>
        <v>99450</v>
      </c>
      <c r="P27" s="10">
        <f>E27+J27</f>
        <v>3428140</v>
      </c>
      <c r="Q27" s="9">
        <f t="shared" si="18"/>
        <v>-608624</v>
      </c>
      <c r="R27" s="10">
        <v>-608624</v>
      </c>
      <c r="S27" s="10"/>
      <c r="T27" s="10"/>
      <c r="U27" s="10"/>
      <c r="V27" s="10">
        <f t="shared" si="19"/>
        <v>0</v>
      </c>
      <c r="W27" s="10"/>
      <c r="X27" s="10"/>
      <c r="Y27" s="10"/>
      <c r="Z27" s="10"/>
      <c r="AA27" s="10">
        <f>W27</f>
        <v>0</v>
      </c>
      <c r="AB27" s="10">
        <f>Q27+V27</f>
        <v>-608624</v>
      </c>
      <c r="AC27" s="9">
        <f t="shared" si="23"/>
        <v>2720066</v>
      </c>
      <c r="AD27" s="9">
        <f t="shared" si="23"/>
        <v>2720066</v>
      </c>
      <c r="AE27" s="9">
        <f t="shared" si="23"/>
        <v>0</v>
      </c>
      <c r="AF27" s="9">
        <f t="shared" si="23"/>
        <v>0</v>
      </c>
      <c r="AG27" s="9">
        <f t="shared" si="23"/>
        <v>0</v>
      </c>
      <c r="AH27" s="9">
        <f t="shared" si="23"/>
        <v>99450</v>
      </c>
      <c r="AI27" s="9">
        <f t="shared" si="23"/>
        <v>99450</v>
      </c>
      <c r="AJ27" s="9">
        <f t="shared" si="23"/>
        <v>0</v>
      </c>
      <c r="AK27" s="9">
        <f t="shared" si="23"/>
        <v>0</v>
      </c>
      <c r="AL27" s="9">
        <f t="shared" si="23"/>
        <v>0</v>
      </c>
      <c r="AM27" s="9">
        <f t="shared" si="23"/>
        <v>99450</v>
      </c>
      <c r="AN27" s="9">
        <f t="shared" si="23"/>
        <v>2819516</v>
      </c>
    </row>
    <row r="28" spans="1:40" s="2" customFormat="1" ht="48.75" customHeight="1" x14ac:dyDescent="0.2">
      <c r="A28" s="6" t="s">
        <v>54</v>
      </c>
      <c r="B28" s="7" t="s">
        <v>55</v>
      </c>
      <c r="C28" s="7" t="s">
        <v>50</v>
      </c>
      <c r="D28" s="8" t="s">
        <v>56</v>
      </c>
      <c r="E28" s="9">
        <f t="shared" si="14"/>
        <v>10304315</v>
      </c>
      <c r="F28" s="10"/>
      <c r="G28" s="10"/>
      <c r="H28" s="10"/>
      <c r="I28" s="10">
        <v>10304315</v>
      </c>
      <c r="J28" s="10">
        <f t="shared" si="15"/>
        <v>0</v>
      </c>
      <c r="K28" s="10">
        <v>0</v>
      </c>
      <c r="L28" s="10"/>
      <c r="M28" s="10"/>
      <c r="N28" s="10"/>
      <c r="O28" s="10">
        <f t="shared" si="16"/>
        <v>0</v>
      </c>
      <c r="P28" s="10">
        <f t="shared" si="17"/>
        <v>10304315</v>
      </c>
      <c r="Q28" s="9">
        <f t="shared" si="18"/>
        <v>1911485</v>
      </c>
      <c r="R28" s="10"/>
      <c r="S28" s="10"/>
      <c r="T28" s="10"/>
      <c r="U28" s="10">
        <v>1911485</v>
      </c>
      <c r="V28" s="10">
        <f t="shared" si="19"/>
        <v>0</v>
      </c>
      <c r="W28" s="10"/>
      <c r="X28" s="10"/>
      <c r="Y28" s="10"/>
      <c r="Z28" s="10"/>
      <c r="AA28" s="10">
        <f t="shared" si="20"/>
        <v>0</v>
      </c>
      <c r="AB28" s="10">
        <f t="shared" si="21"/>
        <v>1911485</v>
      </c>
      <c r="AC28" s="9">
        <f t="shared" si="3"/>
        <v>12215800</v>
      </c>
      <c r="AD28" s="9">
        <f t="shared" si="22"/>
        <v>0</v>
      </c>
      <c r="AE28" s="9">
        <f t="shared" si="4"/>
        <v>0</v>
      </c>
      <c r="AF28" s="9">
        <f t="shared" si="12"/>
        <v>0</v>
      </c>
      <c r="AG28" s="9">
        <f t="shared" si="13"/>
        <v>12215800</v>
      </c>
      <c r="AH28" s="9">
        <f t="shared" si="5"/>
        <v>0</v>
      </c>
      <c r="AI28" s="9">
        <f t="shared" si="6"/>
        <v>0</v>
      </c>
      <c r="AJ28" s="9">
        <f t="shared" si="7"/>
        <v>0</v>
      </c>
      <c r="AK28" s="9">
        <f t="shared" si="8"/>
        <v>0</v>
      </c>
      <c r="AL28" s="9">
        <f t="shared" si="9"/>
        <v>0</v>
      </c>
      <c r="AM28" s="9">
        <f t="shared" si="10"/>
        <v>0</v>
      </c>
      <c r="AN28" s="9">
        <f t="shared" si="11"/>
        <v>12215800</v>
      </c>
    </row>
    <row r="29" spans="1:40" ht="24.75" customHeight="1" x14ac:dyDescent="0.2">
      <c r="A29" s="6" t="s">
        <v>57</v>
      </c>
      <c r="B29" s="7" t="s">
        <v>58</v>
      </c>
      <c r="C29" s="7" t="s">
        <v>50</v>
      </c>
      <c r="D29" s="8" t="s">
        <v>59</v>
      </c>
      <c r="E29" s="9">
        <f t="shared" si="14"/>
        <v>22111750</v>
      </c>
      <c r="F29" s="10">
        <v>22111750</v>
      </c>
      <c r="G29" s="10"/>
      <c r="H29" s="10">
        <v>700000</v>
      </c>
      <c r="I29" s="10"/>
      <c r="J29" s="10">
        <f t="shared" si="15"/>
        <v>0</v>
      </c>
      <c r="K29" s="10">
        <v>0</v>
      </c>
      <c r="L29" s="10"/>
      <c r="M29" s="10"/>
      <c r="N29" s="10"/>
      <c r="O29" s="10">
        <f t="shared" si="16"/>
        <v>0</v>
      </c>
      <c r="P29" s="10">
        <f t="shared" si="17"/>
        <v>22111750</v>
      </c>
      <c r="Q29" s="9">
        <f t="shared" si="18"/>
        <v>-720000</v>
      </c>
      <c r="R29" s="10">
        <v>-720000</v>
      </c>
      <c r="S29" s="10"/>
      <c r="T29" s="10">
        <v>56175</v>
      </c>
      <c r="U29" s="10"/>
      <c r="V29" s="10">
        <f t="shared" si="19"/>
        <v>0</v>
      </c>
      <c r="W29" s="10"/>
      <c r="X29" s="10"/>
      <c r="Y29" s="10"/>
      <c r="Z29" s="10"/>
      <c r="AA29" s="10">
        <f t="shared" si="20"/>
        <v>0</v>
      </c>
      <c r="AB29" s="10">
        <f t="shared" si="21"/>
        <v>-720000</v>
      </c>
      <c r="AC29" s="9">
        <f t="shared" si="3"/>
        <v>21391750</v>
      </c>
      <c r="AD29" s="9">
        <f t="shared" si="22"/>
        <v>21391750</v>
      </c>
      <c r="AE29" s="9">
        <f t="shared" si="4"/>
        <v>0</v>
      </c>
      <c r="AF29" s="9">
        <f t="shared" si="12"/>
        <v>756175</v>
      </c>
      <c r="AG29" s="9">
        <f t="shared" si="13"/>
        <v>0</v>
      </c>
      <c r="AH29" s="9">
        <f t="shared" si="5"/>
        <v>0</v>
      </c>
      <c r="AI29" s="9">
        <f t="shared" si="6"/>
        <v>0</v>
      </c>
      <c r="AJ29" s="9">
        <f t="shared" si="7"/>
        <v>0</v>
      </c>
      <c r="AK29" s="9">
        <f t="shared" si="8"/>
        <v>0</v>
      </c>
      <c r="AL29" s="9">
        <f t="shared" si="9"/>
        <v>0</v>
      </c>
      <c r="AM29" s="9">
        <f t="shared" si="10"/>
        <v>0</v>
      </c>
      <c r="AN29" s="9">
        <f t="shared" si="11"/>
        <v>21391750</v>
      </c>
    </row>
    <row r="30" spans="1:40" ht="28.5" hidden="1" customHeight="1" x14ac:dyDescent="0.2">
      <c r="A30" s="25" t="s">
        <v>227</v>
      </c>
      <c r="B30" s="26" t="s">
        <v>228</v>
      </c>
      <c r="C30" s="26" t="s">
        <v>49</v>
      </c>
      <c r="D30" s="8" t="s">
        <v>229</v>
      </c>
      <c r="E30" s="9">
        <f t="shared" si="14"/>
        <v>0</v>
      </c>
      <c r="F30" s="10"/>
      <c r="G30" s="10"/>
      <c r="H30" s="10"/>
      <c r="I30" s="10"/>
      <c r="J30" s="10">
        <f t="shared" si="15"/>
        <v>0</v>
      </c>
      <c r="K30" s="10"/>
      <c r="L30" s="10"/>
      <c r="M30" s="10"/>
      <c r="N30" s="10"/>
      <c r="O30" s="10">
        <f t="shared" si="16"/>
        <v>0</v>
      </c>
      <c r="P30" s="10">
        <f t="shared" si="17"/>
        <v>0</v>
      </c>
      <c r="Q30" s="9">
        <f t="shared" si="18"/>
        <v>0</v>
      </c>
      <c r="R30" s="10"/>
      <c r="S30" s="10"/>
      <c r="T30" s="10"/>
      <c r="U30" s="10"/>
      <c r="V30" s="10">
        <f t="shared" si="19"/>
        <v>0</v>
      </c>
      <c r="W30" s="10"/>
      <c r="X30" s="10"/>
      <c r="Y30" s="10"/>
      <c r="Z30" s="10"/>
      <c r="AA30" s="10">
        <f t="shared" si="20"/>
        <v>0</v>
      </c>
      <c r="AB30" s="10">
        <f t="shared" si="21"/>
        <v>0</v>
      </c>
      <c r="AC30" s="9">
        <f t="shared" si="3"/>
        <v>0</v>
      </c>
      <c r="AD30" s="9">
        <f t="shared" si="22"/>
        <v>0</v>
      </c>
      <c r="AE30" s="9">
        <f t="shared" si="4"/>
        <v>0</v>
      </c>
      <c r="AF30" s="9">
        <f t="shared" si="12"/>
        <v>0</v>
      </c>
      <c r="AG30" s="9">
        <f t="shared" si="13"/>
        <v>0</v>
      </c>
      <c r="AH30" s="9">
        <f t="shared" si="5"/>
        <v>0</v>
      </c>
      <c r="AI30" s="9">
        <f t="shared" si="6"/>
        <v>0</v>
      </c>
      <c r="AJ30" s="9">
        <f t="shared" si="7"/>
        <v>0</v>
      </c>
      <c r="AK30" s="9">
        <f t="shared" si="8"/>
        <v>0</v>
      </c>
      <c r="AL30" s="9">
        <f t="shared" si="9"/>
        <v>0</v>
      </c>
      <c r="AM30" s="9">
        <f t="shared" si="10"/>
        <v>0</v>
      </c>
      <c r="AN30" s="9">
        <f t="shared" si="11"/>
        <v>0</v>
      </c>
    </row>
    <row r="31" spans="1:40" ht="21" customHeight="1" x14ac:dyDescent="0.2">
      <c r="A31" s="6" t="s">
        <v>60</v>
      </c>
      <c r="B31" s="7" t="s">
        <v>61</v>
      </c>
      <c r="C31" s="7" t="s">
        <v>62</v>
      </c>
      <c r="D31" s="8" t="s">
        <v>63</v>
      </c>
      <c r="E31" s="9">
        <f t="shared" si="14"/>
        <v>80000</v>
      </c>
      <c r="F31" s="10">
        <v>80000</v>
      </c>
      <c r="G31" s="10"/>
      <c r="H31" s="10"/>
      <c r="I31" s="10"/>
      <c r="J31" s="10">
        <f t="shared" si="15"/>
        <v>0</v>
      </c>
      <c r="K31" s="10"/>
      <c r="L31" s="10"/>
      <c r="M31" s="10"/>
      <c r="N31" s="10"/>
      <c r="O31" s="10">
        <f t="shared" si="16"/>
        <v>0</v>
      </c>
      <c r="P31" s="10">
        <f t="shared" si="17"/>
        <v>80000</v>
      </c>
      <c r="Q31" s="9">
        <f t="shared" si="18"/>
        <v>1000</v>
      </c>
      <c r="R31" s="10">
        <v>1000</v>
      </c>
      <c r="S31" s="10"/>
      <c r="T31" s="10"/>
      <c r="U31" s="10"/>
      <c r="V31" s="10">
        <f t="shared" si="19"/>
        <v>0</v>
      </c>
      <c r="W31" s="10"/>
      <c r="X31" s="10"/>
      <c r="Y31" s="10"/>
      <c r="Z31" s="10"/>
      <c r="AA31" s="10">
        <f t="shared" si="20"/>
        <v>0</v>
      </c>
      <c r="AB31" s="10">
        <f t="shared" si="21"/>
        <v>1000</v>
      </c>
      <c r="AC31" s="9">
        <f t="shared" si="3"/>
        <v>81000</v>
      </c>
      <c r="AD31" s="9">
        <f t="shared" si="22"/>
        <v>81000</v>
      </c>
      <c r="AE31" s="9">
        <f t="shared" si="4"/>
        <v>0</v>
      </c>
      <c r="AF31" s="9">
        <f t="shared" si="12"/>
        <v>0</v>
      </c>
      <c r="AG31" s="9">
        <f t="shared" si="13"/>
        <v>0</v>
      </c>
      <c r="AH31" s="9">
        <f t="shared" si="5"/>
        <v>0</v>
      </c>
      <c r="AI31" s="9">
        <f t="shared" si="6"/>
        <v>0</v>
      </c>
      <c r="AJ31" s="9">
        <f t="shared" si="7"/>
        <v>0</v>
      </c>
      <c r="AK31" s="9">
        <f t="shared" si="8"/>
        <v>0</v>
      </c>
      <c r="AL31" s="9">
        <f t="shared" si="9"/>
        <v>0</v>
      </c>
      <c r="AM31" s="9">
        <f t="shared" si="10"/>
        <v>0</v>
      </c>
      <c r="AN31" s="9">
        <f t="shared" si="11"/>
        <v>81000</v>
      </c>
    </row>
    <row r="32" spans="1:40" ht="20.25" customHeight="1" x14ac:dyDescent="0.2">
      <c r="A32" s="6" t="s">
        <v>64</v>
      </c>
      <c r="B32" s="7" t="s">
        <v>65</v>
      </c>
      <c r="C32" s="7" t="s">
        <v>66</v>
      </c>
      <c r="D32" s="8" t="s">
        <v>67</v>
      </c>
      <c r="E32" s="9">
        <f t="shared" si="14"/>
        <v>530000</v>
      </c>
      <c r="F32" s="10">
        <v>530000</v>
      </c>
      <c r="G32" s="10"/>
      <c r="H32" s="10"/>
      <c r="I32" s="10"/>
      <c r="J32" s="10">
        <f t="shared" si="15"/>
        <v>0</v>
      </c>
      <c r="K32" s="10"/>
      <c r="L32" s="10"/>
      <c r="M32" s="10"/>
      <c r="N32" s="10"/>
      <c r="O32" s="10">
        <f t="shared" si="16"/>
        <v>0</v>
      </c>
      <c r="P32" s="10">
        <f t="shared" si="17"/>
        <v>530000</v>
      </c>
      <c r="Q32" s="9">
        <f t="shared" si="18"/>
        <v>-100000</v>
      </c>
      <c r="R32" s="10">
        <v>-100000</v>
      </c>
      <c r="S32" s="10"/>
      <c r="T32" s="10"/>
      <c r="U32" s="10"/>
      <c r="V32" s="10">
        <f t="shared" si="19"/>
        <v>0</v>
      </c>
      <c r="W32" s="10"/>
      <c r="X32" s="10"/>
      <c r="Y32" s="10"/>
      <c r="Z32" s="10"/>
      <c r="AA32" s="10">
        <f t="shared" si="20"/>
        <v>0</v>
      </c>
      <c r="AB32" s="10">
        <f t="shared" si="21"/>
        <v>-100000</v>
      </c>
      <c r="AC32" s="9">
        <f t="shared" si="3"/>
        <v>430000</v>
      </c>
      <c r="AD32" s="9">
        <f t="shared" si="22"/>
        <v>430000</v>
      </c>
      <c r="AE32" s="9">
        <f t="shared" si="4"/>
        <v>0</v>
      </c>
      <c r="AF32" s="9">
        <f t="shared" si="12"/>
        <v>0</v>
      </c>
      <c r="AG32" s="9">
        <f t="shared" si="13"/>
        <v>0</v>
      </c>
      <c r="AH32" s="9">
        <f t="shared" si="5"/>
        <v>0</v>
      </c>
      <c r="AI32" s="9">
        <f t="shared" si="6"/>
        <v>0</v>
      </c>
      <c r="AJ32" s="9">
        <f t="shared" si="7"/>
        <v>0</v>
      </c>
      <c r="AK32" s="9">
        <f t="shared" si="8"/>
        <v>0</v>
      </c>
      <c r="AL32" s="9">
        <f t="shared" si="9"/>
        <v>0</v>
      </c>
      <c r="AM32" s="9">
        <f t="shared" si="10"/>
        <v>0</v>
      </c>
      <c r="AN32" s="9">
        <f t="shared" si="11"/>
        <v>430000</v>
      </c>
    </row>
    <row r="33" spans="1:40" ht="21" customHeight="1" x14ac:dyDescent="0.2">
      <c r="A33" s="25" t="s">
        <v>230</v>
      </c>
      <c r="B33" s="7">
        <v>7220</v>
      </c>
      <c r="C33" s="26" t="s">
        <v>232</v>
      </c>
      <c r="D33" s="8" t="s">
        <v>231</v>
      </c>
      <c r="E33" s="9">
        <f t="shared" si="14"/>
        <v>0</v>
      </c>
      <c r="F33" s="10"/>
      <c r="G33" s="10"/>
      <c r="H33" s="10"/>
      <c r="I33" s="10"/>
      <c r="J33" s="10">
        <f t="shared" si="15"/>
        <v>150000</v>
      </c>
      <c r="K33" s="10">
        <v>150000</v>
      </c>
      <c r="L33" s="10"/>
      <c r="M33" s="10"/>
      <c r="N33" s="10"/>
      <c r="O33" s="10">
        <f t="shared" si="16"/>
        <v>150000</v>
      </c>
      <c r="P33" s="10">
        <f t="shared" si="17"/>
        <v>150000</v>
      </c>
      <c r="Q33" s="9">
        <f t="shared" si="18"/>
        <v>0</v>
      </c>
      <c r="R33" s="10"/>
      <c r="S33" s="10"/>
      <c r="T33" s="10"/>
      <c r="U33" s="10"/>
      <c r="V33" s="10">
        <f t="shared" si="19"/>
        <v>0</v>
      </c>
      <c r="W33" s="10"/>
      <c r="X33" s="10"/>
      <c r="Y33" s="10"/>
      <c r="Z33" s="10"/>
      <c r="AA33" s="10">
        <f t="shared" si="20"/>
        <v>0</v>
      </c>
      <c r="AB33" s="10">
        <f t="shared" si="21"/>
        <v>0</v>
      </c>
      <c r="AC33" s="9">
        <f t="shared" si="3"/>
        <v>0</v>
      </c>
      <c r="AD33" s="9">
        <f t="shared" si="22"/>
        <v>0</v>
      </c>
      <c r="AE33" s="9">
        <f t="shared" si="4"/>
        <v>0</v>
      </c>
      <c r="AF33" s="9">
        <f t="shared" si="12"/>
        <v>0</v>
      </c>
      <c r="AG33" s="9">
        <f t="shared" si="13"/>
        <v>0</v>
      </c>
      <c r="AH33" s="9">
        <f t="shared" si="5"/>
        <v>150000</v>
      </c>
      <c r="AI33" s="9">
        <f t="shared" si="6"/>
        <v>150000</v>
      </c>
      <c r="AJ33" s="9">
        <f t="shared" si="7"/>
        <v>0</v>
      </c>
      <c r="AK33" s="9">
        <f t="shared" si="8"/>
        <v>0</v>
      </c>
      <c r="AL33" s="9">
        <f t="shared" si="9"/>
        <v>0</v>
      </c>
      <c r="AM33" s="9">
        <f t="shared" si="10"/>
        <v>150000</v>
      </c>
      <c r="AN33" s="9">
        <f t="shared" si="11"/>
        <v>150000</v>
      </c>
    </row>
    <row r="34" spans="1:40" x14ac:dyDescent="0.2">
      <c r="A34" s="6" t="s">
        <v>68</v>
      </c>
      <c r="B34" s="7" t="s">
        <v>69</v>
      </c>
      <c r="C34" s="7" t="s">
        <v>70</v>
      </c>
      <c r="D34" s="8" t="s">
        <v>222</v>
      </c>
      <c r="E34" s="9">
        <f t="shared" si="14"/>
        <v>0</v>
      </c>
      <c r="F34" s="10"/>
      <c r="G34" s="10"/>
      <c r="H34" s="10"/>
      <c r="I34" s="10"/>
      <c r="J34" s="10">
        <f t="shared" si="15"/>
        <v>1164000</v>
      </c>
      <c r="K34" s="10">
        <v>1164000</v>
      </c>
      <c r="L34" s="10"/>
      <c r="M34" s="10"/>
      <c r="N34" s="10"/>
      <c r="O34" s="10">
        <f t="shared" si="16"/>
        <v>1164000</v>
      </c>
      <c r="P34" s="10">
        <f t="shared" si="17"/>
        <v>1164000</v>
      </c>
      <c r="Q34" s="9">
        <f t="shared" si="18"/>
        <v>0</v>
      </c>
      <c r="R34" s="10"/>
      <c r="S34" s="10"/>
      <c r="T34" s="10"/>
      <c r="U34" s="10"/>
      <c r="V34" s="10">
        <f t="shared" si="19"/>
        <v>0</v>
      </c>
      <c r="W34" s="10"/>
      <c r="X34" s="10"/>
      <c r="Y34" s="10"/>
      <c r="Z34" s="10"/>
      <c r="AA34" s="10">
        <f t="shared" si="20"/>
        <v>0</v>
      </c>
      <c r="AB34" s="10">
        <f t="shared" si="21"/>
        <v>0</v>
      </c>
      <c r="AC34" s="9">
        <f t="shared" si="3"/>
        <v>0</v>
      </c>
      <c r="AD34" s="9">
        <f t="shared" si="22"/>
        <v>0</v>
      </c>
      <c r="AE34" s="9">
        <f t="shared" si="4"/>
        <v>0</v>
      </c>
      <c r="AF34" s="9">
        <f t="shared" si="12"/>
        <v>0</v>
      </c>
      <c r="AG34" s="9">
        <f t="shared" si="13"/>
        <v>0</v>
      </c>
      <c r="AH34" s="9">
        <f t="shared" si="5"/>
        <v>1164000</v>
      </c>
      <c r="AI34" s="9">
        <f t="shared" si="6"/>
        <v>1164000</v>
      </c>
      <c r="AJ34" s="9">
        <f t="shared" si="7"/>
        <v>0</v>
      </c>
      <c r="AK34" s="9">
        <f t="shared" si="8"/>
        <v>0</v>
      </c>
      <c r="AL34" s="9">
        <f t="shared" si="9"/>
        <v>0</v>
      </c>
      <c r="AM34" s="9">
        <f t="shared" si="10"/>
        <v>1164000</v>
      </c>
      <c r="AN34" s="9">
        <f t="shared" si="11"/>
        <v>1164000</v>
      </c>
    </row>
    <row r="35" spans="1:40" x14ac:dyDescent="0.2">
      <c r="A35" s="6" t="s">
        <v>282</v>
      </c>
      <c r="B35" s="7">
        <v>7322</v>
      </c>
      <c r="C35" s="7" t="s">
        <v>70</v>
      </c>
      <c r="D35" s="8" t="s">
        <v>283</v>
      </c>
      <c r="E35" s="9">
        <f t="shared" si="14"/>
        <v>0</v>
      </c>
      <c r="F35" s="10"/>
      <c r="G35" s="10"/>
      <c r="H35" s="10"/>
      <c r="I35" s="10"/>
      <c r="J35" s="10">
        <f t="shared" si="15"/>
        <v>1415000</v>
      </c>
      <c r="K35" s="10">
        <v>1415000</v>
      </c>
      <c r="L35" s="10"/>
      <c r="M35" s="10"/>
      <c r="N35" s="10"/>
      <c r="O35" s="10">
        <f>K35</f>
        <v>1415000</v>
      </c>
      <c r="P35" s="10">
        <f>E35+J35</f>
        <v>1415000</v>
      </c>
      <c r="Q35" s="9">
        <f>R35+U35</f>
        <v>0</v>
      </c>
      <c r="R35" s="10"/>
      <c r="S35" s="10"/>
      <c r="T35" s="10"/>
      <c r="U35" s="10"/>
      <c r="V35" s="10">
        <f t="shared" si="19"/>
        <v>-1023000</v>
      </c>
      <c r="W35" s="10">
        <v>-1023000</v>
      </c>
      <c r="X35" s="10"/>
      <c r="Y35" s="10"/>
      <c r="Z35" s="10"/>
      <c r="AA35" s="10">
        <f>W35</f>
        <v>-1023000</v>
      </c>
      <c r="AB35" s="10">
        <f>Q35+V35</f>
        <v>-1023000</v>
      </c>
      <c r="AC35" s="9">
        <f t="shared" ref="AC35:AN35" si="24">E35+Q35</f>
        <v>0</v>
      </c>
      <c r="AD35" s="9">
        <f t="shared" si="24"/>
        <v>0</v>
      </c>
      <c r="AE35" s="9">
        <f t="shared" si="24"/>
        <v>0</v>
      </c>
      <c r="AF35" s="9">
        <f t="shared" si="24"/>
        <v>0</v>
      </c>
      <c r="AG35" s="9">
        <f t="shared" si="24"/>
        <v>0</v>
      </c>
      <c r="AH35" s="9">
        <f t="shared" si="24"/>
        <v>392000</v>
      </c>
      <c r="AI35" s="9">
        <f t="shared" si="24"/>
        <v>392000</v>
      </c>
      <c r="AJ35" s="9">
        <f t="shared" si="24"/>
        <v>0</v>
      </c>
      <c r="AK35" s="9">
        <f t="shared" si="24"/>
        <v>0</v>
      </c>
      <c r="AL35" s="9">
        <f t="shared" si="24"/>
        <v>0</v>
      </c>
      <c r="AM35" s="9">
        <f t="shared" si="24"/>
        <v>392000</v>
      </c>
      <c r="AN35" s="9">
        <f t="shared" si="24"/>
        <v>392000</v>
      </c>
    </row>
    <row r="36" spans="1:40" ht="22.5" hidden="1" customHeight="1" x14ac:dyDescent="0.2">
      <c r="A36" s="6" t="s">
        <v>71</v>
      </c>
      <c r="B36" s="7" t="s">
        <v>72</v>
      </c>
      <c r="C36" s="7" t="s">
        <v>70</v>
      </c>
      <c r="D36" s="8" t="s">
        <v>223</v>
      </c>
      <c r="E36" s="9">
        <f t="shared" si="14"/>
        <v>0</v>
      </c>
      <c r="F36" s="10"/>
      <c r="G36" s="10"/>
      <c r="H36" s="10"/>
      <c r="I36" s="10"/>
      <c r="J36" s="10">
        <f t="shared" si="15"/>
        <v>0</v>
      </c>
      <c r="K36" s="10"/>
      <c r="L36" s="10"/>
      <c r="M36" s="10"/>
      <c r="N36" s="10"/>
      <c r="O36" s="10">
        <f t="shared" si="16"/>
        <v>0</v>
      </c>
      <c r="P36" s="10">
        <f t="shared" si="17"/>
        <v>0</v>
      </c>
      <c r="Q36" s="9">
        <f t="shared" si="18"/>
        <v>0</v>
      </c>
      <c r="R36" s="10"/>
      <c r="S36" s="10"/>
      <c r="T36" s="10"/>
      <c r="U36" s="10"/>
      <c r="V36" s="10">
        <f t="shared" si="19"/>
        <v>0</v>
      </c>
      <c r="W36" s="10"/>
      <c r="X36" s="10"/>
      <c r="Y36" s="10"/>
      <c r="Z36" s="10"/>
      <c r="AA36" s="10">
        <f t="shared" si="20"/>
        <v>0</v>
      </c>
      <c r="AB36" s="10">
        <f t="shared" si="21"/>
        <v>0</v>
      </c>
      <c r="AC36" s="9">
        <f t="shared" si="3"/>
        <v>0</v>
      </c>
      <c r="AD36" s="9">
        <f t="shared" si="22"/>
        <v>0</v>
      </c>
      <c r="AE36" s="9">
        <f t="shared" si="4"/>
        <v>0</v>
      </c>
      <c r="AF36" s="9">
        <f t="shared" si="12"/>
        <v>0</v>
      </c>
      <c r="AG36" s="9">
        <f t="shared" si="13"/>
        <v>0</v>
      </c>
      <c r="AH36" s="9">
        <f t="shared" si="5"/>
        <v>0</v>
      </c>
      <c r="AI36" s="9">
        <f t="shared" si="6"/>
        <v>0</v>
      </c>
      <c r="AJ36" s="9">
        <f t="shared" si="7"/>
        <v>0</v>
      </c>
      <c r="AK36" s="9">
        <f t="shared" si="8"/>
        <v>0</v>
      </c>
      <c r="AL36" s="9">
        <f t="shared" si="9"/>
        <v>0</v>
      </c>
      <c r="AM36" s="9">
        <f t="shared" si="10"/>
        <v>0</v>
      </c>
      <c r="AN36" s="9">
        <f t="shared" si="11"/>
        <v>0</v>
      </c>
    </row>
    <row r="37" spans="1:40" x14ac:dyDescent="0.2">
      <c r="A37" s="25" t="s">
        <v>286</v>
      </c>
      <c r="B37" s="7">
        <v>7330</v>
      </c>
      <c r="C37" s="7" t="s">
        <v>70</v>
      </c>
      <c r="D37" s="4" t="s">
        <v>287</v>
      </c>
      <c r="E37" s="9">
        <f t="shared" si="14"/>
        <v>0</v>
      </c>
      <c r="F37" s="10"/>
      <c r="G37" s="10"/>
      <c r="H37" s="10"/>
      <c r="I37" s="10"/>
      <c r="J37" s="10">
        <f t="shared" si="15"/>
        <v>750000</v>
      </c>
      <c r="K37" s="10">
        <v>750000</v>
      </c>
      <c r="L37" s="10"/>
      <c r="M37" s="10"/>
      <c r="N37" s="10"/>
      <c r="O37" s="10">
        <f t="shared" si="16"/>
        <v>750000</v>
      </c>
      <c r="P37" s="10">
        <f t="shared" si="17"/>
        <v>750000</v>
      </c>
      <c r="Q37" s="9">
        <f t="shared" si="18"/>
        <v>0</v>
      </c>
      <c r="R37" s="10"/>
      <c r="S37" s="10"/>
      <c r="T37" s="10"/>
      <c r="U37" s="10"/>
      <c r="V37" s="10">
        <f t="shared" si="19"/>
        <v>0</v>
      </c>
      <c r="W37" s="10"/>
      <c r="X37" s="10"/>
      <c r="Y37" s="10"/>
      <c r="Z37" s="10"/>
      <c r="AA37" s="10">
        <f t="shared" si="20"/>
        <v>0</v>
      </c>
      <c r="AB37" s="10">
        <f t="shared" si="21"/>
        <v>0</v>
      </c>
      <c r="AC37" s="9">
        <f t="shared" si="3"/>
        <v>0</v>
      </c>
      <c r="AD37" s="9">
        <f t="shared" si="22"/>
        <v>0</v>
      </c>
      <c r="AE37" s="9">
        <f t="shared" si="4"/>
        <v>0</v>
      </c>
      <c r="AF37" s="9">
        <f t="shared" si="12"/>
        <v>0</v>
      </c>
      <c r="AG37" s="9">
        <f t="shared" si="13"/>
        <v>0</v>
      </c>
      <c r="AH37" s="9">
        <f t="shared" si="5"/>
        <v>750000</v>
      </c>
      <c r="AI37" s="9">
        <f t="shared" si="6"/>
        <v>750000</v>
      </c>
      <c r="AJ37" s="9">
        <f t="shared" si="7"/>
        <v>0</v>
      </c>
      <c r="AK37" s="9">
        <f t="shared" si="8"/>
        <v>0</v>
      </c>
      <c r="AL37" s="9">
        <f t="shared" si="9"/>
        <v>0</v>
      </c>
      <c r="AM37" s="9">
        <f t="shared" si="10"/>
        <v>750000</v>
      </c>
      <c r="AN37" s="9">
        <f t="shared" si="11"/>
        <v>750000</v>
      </c>
    </row>
    <row r="38" spans="1:40" hidden="1" x14ac:dyDescent="0.2">
      <c r="A38" s="6" t="s">
        <v>73</v>
      </c>
      <c r="B38" s="7" t="s">
        <v>74</v>
      </c>
      <c r="C38" s="7" t="s">
        <v>70</v>
      </c>
      <c r="D38" s="5" t="s">
        <v>288</v>
      </c>
      <c r="E38" s="9">
        <f t="shared" si="14"/>
        <v>0</v>
      </c>
      <c r="F38" s="10"/>
      <c r="G38" s="10"/>
      <c r="H38" s="10"/>
      <c r="I38" s="10"/>
      <c r="J38" s="10">
        <f t="shared" si="15"/>
        <v>0</v>
      </c>
      <c r="K38" s="10">
        <v>0</v>
      </c>
      <c r="L38" s="10"/>
      <c r="M38" s="10"/>
      <c r="N38" s="10"/>
      <c r="O38" s="10">
        <f t="shared" si="16"/>
        <v>0</v>
      </c>
      <c r="P38" s="10">
        <f t="shared" si="17"/>
        <v>0</v>
      </c>
      <c r="Q38" s="9">
        <f t="shared" si="18"/>
        <v>0</v>
      </c>
      <c r="R38" s="10"/>
      <c r="S38" s="10"/>
      <c r="T38" s="10"/>
      <c r="U38" s="10"/>
      <c r="V38" s="10">
        <f t="shared" si="19"/>
        <v>0</v>
      </c>
      <c r="W38" s="10"/>
      <c r="X38" s="10"/>
      <c r="Y38" s="10"/>
      <c r="Z38" s="10"/>
      <c r="AA38" s="10">
        <f t="shared" si="20"/>
        <v>0</v>
      </c>
      <c r="AB38" s="10">
        <f t="shared" si="21"/>
        <v>0</v>
      </c>
      <c r="AC38" s="9">
        <f t="shared" si="3"/>
        <v>0</v>
      </c>
      <c r="AD38" s="9">
        <f t="shared" si="22"/>
        <v>0</v>
      </c>
      <c r="AE38" s="9">
        <f t="shared" si="4"/>
        <v>0</v>
      </c>
      <c r="AF38" s="9">
        <f t="shared" si="12"/>
        <v>0</v>
      </c>
      <c r="AG38" s="9">
        <f t="shared" si="13"/>
        <v>0</v>
      </c>
      <c r="AH38" s="9">
        <f t="shared" si="5"/>
        <v>0</v>
      </c>
      <c r="AI38" s="9">
        <f t="shared" si="6"/>
        <v>0</v>
      </c>
      <c r="AJ38" s="9">
        <f t="shared" si="7"/>
        <v>0</v>
      </c>
      <c r="AK38" s="9">
        <f t="shared" si="8"/>
        <v>0</v>
      </c>
      <c r="AL38" s="9">
        <f t="shared" si="9"/>
        <v>0</v>
      </c>
      <c r="AM38" s="9">
        <f t="shared" si="10"/>
        <v>0</v>
      </c>
      <c r="AN38" s="9">
        <f t="shared" si="11"/>
        <v>0</v>
      </c>
    </row>
    <row r="39" spans="1:40" ht="25.5" hidden="1" x14ac:dyDescent="0.2">
      <c r="A39" s="6" t="s">
        <v>75</v>
      </c>
      <c r="B39" s="7" t="s">
        <v>76</v>
      </c>
      <c r="C39" s="7" t="s">
        <v>70</v>
      </c>
      <c r="D39" s="8" t="s">
        <v>77</v>
      </c>
      <c r="E39" s="9">
        <f t="shared" si="14"/>
        <v>0</v>
      </c>
      <c r="F39" s="10"/>
      <c r="G39" s="10"/>
      <c r="H39" s="10"/>
      <c r="I39" s="10"/>
      <c r="J39" s="10">
        <f t="shared" si="15"/>
        <v>0</v>
      </c>
      <c r="K39" s="10"/>
      <c r="L39" s="10"/>
      <c r="M39" s="10"/>
      <c r="N39" s="10"/>
      <c r="O39" s="10">
        <f t="shared" si="16"/>
        <v>0</v>
      </c>
      <c r="P39" s="10">
        <f t="shared" si="17"/>
        <v>0</v>
      </c>
      <c r="Q39" s="9">
        <f t="shared" si="18"/>
        <v>0</v>
      </c>
      <c r="R39" s="10"/>
      <c r="S39" s="10"/>
      <c r="T39" s="10"/>
      <c r="U39" s="10"/>
      <c r="V39" s="10">
        <f t="shared" si="19"/>
        <v>0</v>
      </c>
      <c r="W39" s="10"/>
      <c r="X39" s="10"/>
      <c r="Y39" s="10"/>
      <c r="Z39" s="10"/>
      <c r="AA39" s="10">
        <f t="shared" si="20"/>
        <v>0</v>
      </c>
      <c r="AB39" s="10">
        <f t="shared" si="21"/>
        <v>0</v>
      </c>
      <c r="AC39" s="9">
        <f t="shared" si="3"/>
        <v>0</v>
      </c>
      <c r="AD39" s="9">
        <f t="shared" si="22"/>
        <v>0</v>
      </c>
      <c r="AE39" s="9">
        <f t="shared" si="4"/>
        <v>0</v>
      </c>
      <c r="AF39" s="9">
        <f t="shared" si="12"/>
        <v>0</v>
      </c>
      <c r="AG39" s="9">
        <f t="shared" si="13"/>
        <v>0</v>
      </c>
      <c r="AH39" s="9">
        <f t="shared" si="5"/>
        <v>0</v>
      </c>
      <c r="AI39" s="9">
        <f t="shared" si="6"/>
        <v>0</v>
      </c>
      <c r="AJ39" s="9">
        <f t="shared" si="7"/>
        <v>0</v>
      </c>
      <c r="AK39" s="9">
        <f t="shared" si="8"/>
        <v>0</v>
      </c>
      <c r="AL39" s="9">
        <f t="shared" si="9"/>
        <v>0</v>
      </c>
      <c r="AM39" s="9">
        <f t="shared" si="10"/>
        <v>0</v>
      </c>
      <c r="AN39" s="9">
        <f t="shared" si="11"/>
        <v>0</v>
      </c>
    </row>
    <row r="40" spans="1:40" ht="36" customHeight="1" x14ac:dyDescent="0.2">
      <c r="A40" s="6" t="s">
        <v>78</v>
      </c>
      <c r="B40" s="7" t="s">
        <v>79</v>
      </c>
      <c r="C40" s="7" t="s">
        <v>80</v>
      </c>
      <c r="D40" s="8" t="s">
        <v>81</v>
      </c>
      <c r="E40" s="9">
        <f t="shared" si="14"/>
        <v>0</v>
      </c>
      <c r="F40" s="10"/>
      <c r="G40" s="10"/>
      <c r="H40" s="10"/>
      <c r="I40" s="10"/>
      <c r="J40" s="10">
        <f t="shared" si="15"/>
        <v>0</v>
      </c>
      <c r="K40" s="10">
        <v>0</v>
      </c>
      <c r="L40" s="10"/>
      <c r="M40" s="10"/>
      <c r="N40" s="10"/>
      <c r="O40" s="10">
        <f t="shared" si="16"/>
        <v>0</v>
      </c>
      <c r="P40" s="10">
        <f t="shared" si="17"/>
        <v>0</v>
      </c>
      <c r="Q40" s="9">
        <f t="shared" si="18"/>
        <v>0</v>
      </c>
      <c r="R40" s="10"/>
      <c r="S40" s="10"/>
      <c r="T40" s="10"/>
      <c r="U40" s="10"/>
      <c r="V40" s="10">
        <f t="shared" si="19"/>
        <v>0</v>
      </c>
      <c r="W40" s="10"/>
      <c r="X40" s="10"/>
      <c r="Y40" s="10"/>
      <c r="Z40" s="10"/>
      <c r="AA40" s="10">
        <f t="shared" si="20"/>
        <v>0</v>
      </c>
      <c r="AB40" s="10">
        <f t="shared" si="21"/>
        <v>0</v>
      </c>
      <c r="AC40" s="9">
        <f t="shared" si="3"/>
        <v>0</v>
      </c>
      <c r="AD40" s="9">
        <f t="shared" si="22"/>
        <v>0</v>
      </c>
      <c r="AE40" s="9">
        <f t="shared" si="4"/>
        <v>0</v>
      </c>
      <c r="AF40" s="9">
        <f t="shared" si="12"/>
        <v>0</v>
      </c>
      <c r="AG40" s="9">
        <f t="shared" si="13"/>
        <v>0</v>
      </c>
      <c r="AH40" s="9">
        <f t="shared" si="5"/>
        <v>0</v>
      </c>
      <c r="AI40" s="9">
        <f t="shared" si="6"/>
        <v>0</v>
      </c>
      <c r="AJ40" s="9">
        <f t="shared" si="7"/>
        <v>0</v>
      </c>
      <c r="AK40" s="9">
        <f t="shared" si="8"/>
        <v>0</v>
      </c>
      <c r="AL40" s="9">
        <f t="shared" si="9"/>
        <v>0</v>
      </c>
      <c r="AM40" s="9">
        <f t="shared" si="10"/>
        <v>0</v>
      </c>
      <c r="AN40" s="9">
        <f t="shared" si="11"/>
        <v>0</v>
      </c>
    </row>
    <row r="41" spans="1:40" ht="25.5" hidden="1" x14ac:dyDescent="0.2">
      <c r="A41" s="25" t="s">
        <v>252</v>
      </c>
      <c r="B41" s="26" t="s">
        <v>253</v>
      </c>
      <c r="C41" s="26" t="s">
        <v>80</v>
      </c>
      <c r="D41" s="8" t="s">
        <v>254</v>
      </c>
      <c r="E41" s="9">
        <f t="shared" si="14"/>
        <v>0</v>
      </c>
      <c r="F41" s="10"/>
      <c r="G41" s="10"/>
      <c r="H41" s="10"/>
      <c r="I41" s="10"/>
      <c r="J41" s="10">
        <f t="shared" si="15"/>
        <v>0</v>
      </c>
      <c r="K41" s="10"/>
      <c r="L41" s="10"/>
      <c r="M41" s="10"/>
      <c r="N41" s="10"/>
      <c r="O41" s="10">
        <f>K41</f>
        <v>0</v>
      </c>
      <c r="P41" s="10">
        <f>E41+J41</f>
        <v>0</v>
      </c>
      <c r="Q41" s="9">
        <f>R41+U41</f>
        <v>0</v>
      </c>
      <c r="R41" s="10"/>
      <c r="S41" s="10"/>
      <c r="T41" s="10"/>
      <c r="U41" s="10"/>
      <c r="V41" s="10">
        <f t="shared" si="19"/>
        <v>0</v>
      </c>
      <c r="W41" s="10"/>
      <c r="X41" s="10"/>
      <c r="Y41" s="10"/>
      <c r="Z41" s="10"/>
      <c r="AA41" s="10">
        <f>W41</f>
        <v>0</v>
      </c>
      <c r="AB41" s="10">
        <f>Q41+V41</f>
        <v>0</v>
      </c>
      <c r="AC41" s="9">
        <f t="shared" ref="AC41:AN41" si="25">E41+Q41</f>
        <v>0</v>
      </c>
      <c r="AD41" s="9">
        <f t="shared" si="25"/>
        <v>0</v>
      </c>
      <c r="AE41" s="9">
        <f t="shared" si="25"/>
        <v>0</v>
      </c>
      <c r="AF41" s="9">
        <f t="shared" si="25"/>
        <v>0</v>
      </c>
      <c r="AG41" s="9">
        <f t="shared" si="25"/>
        <v>0</v>
      </c>
      <c r="AH41" s="9">
        <f t="shared" si="25"/>
        <v>0</v>
      </c>
      <c r="AI41" s="9">
        <f t="shared" si="25"/>
        <v>0</v>
      </c>
      <c r="AJ41" s="9">
        <f t="shared" si="25"/>
        <v>0</v>
      </c>
      <c r="AK41" s="9">
        <f t="shared" si="25"/>
        <v>0</v>
      </c>
      <c r="AL41" s="9">
        <f t="shared" si="25"/>
        <v>0</v>
      </c>
      <c r="AM41" s="9">
        <f t="shared" si="25"/>
        <v>0</v>
      </c>
      <c r="AN41" s="9">
        <f t="shared" si="25"/>
        <v>0</v>
      </c>
    </row>
    <row r="42" spans="1:40" ht="27.75" customHeight="1" x14ac:dyDescent="0.2">
      <c r="A42" s="6" t="s">
        <v>82</v>
      </c>
      <c r="B42" s="7" t="s">
        <v>83</v>
      </c>
      <c r="C42" s="7" t="s">
        <v>80</v>
      </c>
      <c r="D42" s="8" t="s">
        <v>84</v>
      </c>
      <c r="E42" s="9">
        <f t="shared" si="14"/>
        <v>0</v>
      </c>
      <c r="F42" s="10"/>
      <c r="G42" s="10"/>
      <c r="H42" s="10"/>
      <c r="I42" s="10"/>
      <c r="J42" s="10">
        <f t="shared" si="15"/>
        <v>50000</v>
      </c>
      <c r="K42" s="10">
        <v>50000</v>
      </c>
      <c r="L42" s="10"/>
      <c r="M42" s="10"/>
      <c r="N42" s="10"/>
      <c r="O42" s="10">
        <f t="shared" si="16"/>
        <v>50000</v>
      </c>
      <c r="P42" s="10">
        <f t="shared" si="17"/>
        <v>50000</v>
      </c>
      <c r="Q42" s="9">
        <f t="shared" si="18"/>
        <v>0</v>
      </c>
      <c r="R42" s="10"/>
      <c r="S42" s="10"/>
      <c r="T42" s="10"/>
      <c r="U42" s="10"/>
      <c r="V42" s="10">
        <f t="shared" si="19"/>
        <v>0</v>
      </c>
      <c r="W42" s="10"/>
      <c r="X42" s="10"/>
      <c r="Y42" s="10"/>
      <c r="Z42" s="10"/>
      <c r="AA42" s="10">
        <f t="shared" si="20"/>
        <v>0</v>
      </c>
      <c r="AB42" s="10">
        <f t="shared" si="21"/>
        <v>0</v>
      </c>
      <c r="AC42" s="9">
        <f t="shared" si="3"/>
        <v>0</v>
      </c>
      <c r="AD42" s="9">
        <f t="shared" si="22"/>
        <v>0</v>
      </c>
      <c r="AE42" s="9">
        <f t="shared" si="4"/>
        <v>0</v>
      </c>
      <c r="AF42" s="9">
        <f t="shared" si="12"/>
        <v>0</v>
      </c>
      <c r="AG42" s="9">
        <f t="shared" si="13"/>
        <v>0</v>
      </c>
      <c r="AH42" s="9">
        <f t="shared" si="5"/>
        <v>50000</v>
      </c>
      <c r="AI42" s="9">
        <f t="shared" si="6"/>
        <v>50000</v>
      </c>
      <c r="AJ42" s="9">
        <f t="shared" si="7"/>
        <v>0</v>
      </c>
      <c r="AK42" s="9">
        <f t="shared" si="8"/>
        <v>0</v>
      </c>
      <c r="AL42" s="9">
        <f t="shared" si="9"/>
        <v>0</v>
      </c>
      <c r="AM42" s="9">
        <f t="shared" si="10"/>
        <v>50000</v>
      </c>
      <c r="AN42" s="9">
        <f t="shared" si="11"/>
        <v>50000</v>
      </c>
    </row>
    <row r="43" spans="1:40" s="15" customFormat="1" ht="33.6" customHeight="1" x14ac:dyDescent="0.2">
      <c r="A43" s="27" t="s">
        <v>85</v>
      </c>
      <c r="B43" s="28" t="s">
        <v>86</v>
      </c>
      <c r="C43" s="28" t="s">
        <v>87</v>
      </c>
      <c r="D43" s="29" t="s">
        <v>88</v>
      </c>
      <c r="E43" s="30">
        <f t="shared" si="14"/>
        <v>3284855</v>
      </c>
      <c r="F43" s="31">
        <v>2284855</v>
      </c>
      <c r="G43" s="31"/>
      <c r="H43" s="31"/>
      <c r="I43" s="31">
        <v>1000000</v>
      </c>
      <c r="J43" s="31">
        <f t="shared" si="15"/>
        <v>0</v>
      </c>
      <c r="K43" s="31"/>
      <c r="L43" s="31"/>
      <c r="M43" s="31"/>
      <c r="N43" s="31"/>
      <c r="O43" s="31">
        <f t="shared" si="16"/>
        <v>0</v>
      </c>
      <c r="P43" s="31">
        <f t="shared" si="17"/>
        <v>3284855</v>
      </c>
      <c r="Q43" s="30">
        <f t="shared" si="18"/>
        <v>0</v>
      </c>
      <c r="R43" s="31"/>
      <c r="S43" s="31"/>
      <c r="T43" s="31"/>
      <c r="U43" s="31"/>
      <c r="V43" s="31">
        <f t="shared" si="19"/>
        <v>0</v>
      </c>
      <c r="W43" s="31"/>
      <c r="X43" s="31"/>
      <c r="Y43" s="31"/>
      <c r="Z43" s="31"/>
      <c r="AA43" s="31">
        <f t="shared" si="20"/>
        <v>0</v>
      </c>
      <c r="AB43" s="31">
        <f t="shared" si="21"/>
        <v>0</v>
      </c>
      <c r="AC43" s="30">
        <f t="shared" ref="AC43:AC45" si="26">E43+Q43</f>
        <v>3284855</v>
      </c>
      <c r="AD43" s="30">
        <f t="shared" ref="AD43:AD45" si="27">F43+R43</f>
        <v>2284855</v>
      </c>
      <c r="AE43" s="30">
        <f t="shared" ref="AE43:AE45" si="28">G43+S43</f>
        <v>0</v>
      </c>
      <c r="AF43" s="30">
        <f t="shared" ref="AF43:AF45" si="29">H43+T43</f>
        <v>0</v>
      </c>
      <c r="AG43" s="30">
        <f t="shared" ref="AG43:AG45" si="30">I43+U43</f>
        <v>1000000</v>
      </c>
      <c r="AH43" s="30">
        <f t="shared" ref="AH43:AH45" si="31">J43+V43</f>
        <v>0</v>
      </c>
      <c r="AI43" s="30">
        <f t="shared" ref="AI43:AI45" si="32">K43+W43</f>
        <v>0</v>
      </c>
      <c r="AJ43" s="30">
        <f t="shared" ref="AJ43:AJ45" si="33">L43+X43</f>
        <v>0</v>
      </c>
      <c r="AK43" s="30">
        <f t="shared" ref="AK43:AK45" si="34">M43+Y43</f>
        <v>0</v>
      </c>
      <c r="AL43" s="30">
        <f t="shared" ref="AL43:AL45" si="35">N43+Z43</f>
        <v>0</v>
      </c>
      <c r="AM43" s="30">
        <f t="shared" ref="AM43:AM45" si="36">O43+AA43</f>
        <v>0</v>
      </c>
      <c r="AN43" s="30">
        <f t="shared" ref="AN43:AN45" si="37">P43+AB43</f>
        <v>3284855</v>
      </c>
    </row>
    <row r="44" spans="1:40" ht="39" hidden="1" customHeight="1" x14ac:dyDescent="0.2">
      <c r="A44" s="25" t="s">
        <v>284</v>
      </c>
      <c r="B44" s="7">
        <v>7462</v>
      </c>
      <c r="C44" s="7" t="s">
        <v>87</v>
      </c>
      <c r="D44" s="5" t="s">
        <v>285</v>
      </c>
      <c r="E44" s="9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>
        <f t="shared" si="17"/>
        <v>0</v>
      </c>
      <c r="Q44" s="9">
        <f t="shared" si="18"/>
        <v>0</v>
      </c>
      <c r="R44" s="10"/>
      <c r="S44" s="10"/>
      <c r="T44" s="10"/>
      <c r="U44" s="10"/>
      <c r="V44" s="10">
        <f t="shared" si="19"/>
        <v>0</v>
      </c>
      <c r="W44" s="10"/>
      <c r="X44" s="10"/>
      <c r="Y44" s="10"/>
      <c r="Z44" s="10"/>
      <c r="AA44" s="10"/>
      <c r="AB44" s="10">
        <f t="shared" si="21"/>
        <v>0</v>
      </c>
      <c r="AC44" s="9">
        <f t="shared" si="26"/>
        <v>0</v>
      </c>
      <c r="AD44" s="9">
        <f t="shared" si="27"/>
        <v>0</v>
      </c>
      <c r="AE44" s="9">
        <f t="shared" si="28"/>
        <v>0</v>
      </c>
      <c r="AF44" s="9">
        <f t="shared" si="29"/>
        <v>0</v>
      </c>
      <c r="AG44" s="9">
        <f t="shared" si="30"/>
        <v>0</v>
      </c>
      <c r="AH44" s="9">
        <f t="shared" si="31"/>
        <v>0</v>
      </c>
      <c r="AI44" s="9">
        <f t="shared" si="32"/>
        <v>0</v>
      </c>
      <c r="AJ44" s="9">
        <f t="shared" si="33"/>
        <v>0</v>
      </c>
      <c r="AK44" s="9">
        <f t="shared" si="34"/>
        <v>0</v>
      </c>
      <c r="AL44" s="9">
        <f t="shared" si="35"/>
        <v>0</v>
      </c>
      <c r="AM44" s="9">
        <f t="shared" si="36"/>
        <v>0</v>
      </c>
      <c r="AN44" s="9">
        <f t="shared" si="37"/>
        <v>0</v>
      </c>
    </row>
    <row r="45" spans="1:40" ht="25.5" hidden="1" x14ac:dyDescent="0.2">
      <c r="A45" s="25" t="s">
        <v>246</v>
      </c>
      <c r="B45" s="26" t="s">
        <v>247</v>
      </c>
      <c r="C45" s="26" t="s">
        <v>248</v>
      </c>
      <c r="D45" s="8" t="s">
        <v>249</v>
      </c>
      <c r="E45" s="9">
        <f t="shared" si="14"/>
        <v>0</v>
      </c>
      <c r="F45" s="10"/>
      <c r="G45" s="10"/>
      <c r="H45" s="10"/>
      <c r="I45" s="10"/>
      <c r="J45" s="10">
        <f t="shared" si="15"/>
        <v>0</v>
      </c>
      <c r="K45" s="10"/>
      <c r="L45" s="10"/>
      <c r="M45" s="10"/>
      <c r="N45" s="10"/>
      <c r="O45" s="10">
        <f t="shared" si="16"/>
        <v>0</v>
      </c>
      <c r="P45" s="10">
        <f t="shared" si="17"/>
        <v>0</v>
      </c>
      <c r="Q45" s="9">
        <f>R45+U45</f>
        <v>0</v>
      </c>
      <c r="R45" s="10"/>
      <c r="S45" s="10"/>
      <c r="T45" s="10"/>
      <c r="U45" s="10"/>
      <c r="V45" s="10">
        <f t="shared" si="19"/>
        <v>0</v>
      </c>
      <c r="W45" s="10"/>
      <c r="X45" s="10"/>
      <c r="Y45" s="10"/>
      <c r="Z45" s="10"/>
      <c r="AA45" s="10">
        <f>W45</f>
        <v>0</v>
      </c>
      <c r="AB45" s="10">
        <f>Q45+V45</f>
        <v>0</v>
      </c>
      <c r="AC45" s="9">
        <f t="shared" si="26"/>
        <v>0</v>
      </c>
      <c r="AD45" s="9">
        <f t="shared" si="27"/>
        <v>0</v>
      </c>
      <c r="AE45" s="9">
        <f t="shared" si="28"/>
        <v>0</v>
      </c>
      <c r="AF45" s="9">
        <f t="shared" si="29"/>
        <v>0</v>
      </c>
      <c r="AG45" s="9">
        <f t="shared" si="30"/>
        <v>0</v>
      </c>
      <c r="AH45" s="9">
        <f t="shared" si="31"/>
        <v>0</v>
      </c>
      <c r="AI45" s="9">
        <f t="shared" si="32"/>
        <v>0</v>
      </c>
      <c r="AJ45" s="9">
        <f t="shared" si="33"/>
        <v>0</v>
      </c>
      <c r="AK45" s="9">
        <f t="shared" si="34"/>
        <v>0</v>
      </c>
      <c r="AL45" s="9">
        <f t="shared" si="35"/>
        <v>0</v>
      </c>
      <c r="AM45" s="9">
        <f t="shared" si="36"/>
        <v>0</v>
      </c>
      <c r="AN45" s="9">
        <f t="shared" si="37"/>
        <v>0</v>
      </c>
    </row>
    <row r="46" spans="1:40" ht="22.5" customHeight="1" x14ac:dyDescent="0.2">
      <c r="A46" s="6" t="s">
        <v>89</v>
      </c>
      <c r="B46" s="7" t="s">
        <v>90</v>
      </c>
      <c r="C46" s="7" t="s">
        <v>91</v>
      </c>
      <c r="D46" s="8" t="s">
        <v>92</v>
      </c>
      <c r="E46" s="9">
        <f t="shared" si="14"/>
        <v>0</v>
      </c>
      <c r="F46" s="10"/>
      <c r="G46" s="10"/>
      <c r="H46" s="10"/>
      <c r="I46" s="10"/>
      <c r="J46" s="10">
        <f t="shared" si="15"/>
        <v>3888900</v>
      </c>
      <c r="K46" s="10">
        <v>0</v>
      </c>
      <c r="L46" s="10"/>
      <c r="M46" s="10"/>
      <c r="N46" s="10"/>
      <c r="O46" s="10">
        <v>3888900</v>
      </c>
      <c r="P46" s="10">
        <f t="shared" si="17"/>
        <v>3888900</v>
      </c>
      <c r="Q46" s="9">
        <f t="shared" si="18"/>
        <v>0</v>
      </c>
      <c r="R46" s="10"/>
      <c r="S46" s="10"/>
      <c r="T46" s="10"/>
      <c r="U46" s="10"/>
      <c r="V46" s="10">
        <f t="shared" si="19"/>
        <v>0</v>
      </c>
      <c r="W46" s="10"/>
      <c r="X46" s="10"/>
      <c r="Y46" s="10"/>
      <c r="Z46" s="10"/>
      <c r="AA46" s="10"/>
      <c r="AB46" s="10">
        <f t="shared" si="21"/>
        <v>0</v>
      </c>
      <c r="AC46" s="9">
        <f t="shared" si="3"/>
        <v>0</v>
      </c>
      <c r="AD46" s="9">
        <f t="shared" si="22"/>
        <v>0</v>
      </c>
      <c r="AE46" s="9">
        <f t="shared" si="4"/>
        <v>0</v>
      </c>
      <c r="AF46" s="9">
        <f t="shared" si="12"/>
        <v>0</v>
      </c>
      <c r="AG46" s="9">
        <f t="shared" si="13"/>
        <v>0</v>
      </c>
      <c r="AH46" s="9">
        <f t="shared" si="5"/>
        <v>3888900</v>
      </c>
      <c r="AI46" s="9">
        <f t="shared" si="6"/>
        <v>0</v>
      </c>
      <c r="AJ46" s="9">
        <f t="shared" si="7"/>
        <v>0</v>
      </c>
      <c r="AK46" s="9">
        <f t="shared" si="8"/>
        <v>0</v>
      </c>
      <c r="AL46" s="9">
        <f t="shared" si="9"/>
        <v>0</v>
      </c>
      <c r="AM46" s="9">
        <f t="shared" si="10"/>
        <v>3888900</v>
      </c>
      <c r="AN46" s="9">
        <f t="shared" si="11"/>
        <v>3888900</v>
      </c>
    </row>
    <row r="47" spans="1:40" ht="25.5" x14ac:dyDescent="0.2">
      <c r="A47" s="6" t="s">
        <v>93</v>
      </c>
      <c r="B47" s="7" t="s">
        <v>94</v>
      </c>
      <c r="C47" s="7" t="s">
        <v>80</v>
      </c>
      <c r="D47" s="8" t="s">
        <v>95</v>
      </c>
      <c r="E47" s="9">
        <f t="shared" si="14"/>
        <v>0</v>
      </c>
      <c r="F47" s="10"/>
      <c r="G47" s="10"/>
      <c r="H47" s="10"/>
      <c r="I47" s="10"/>
      <c r="J47" s="10">
        <f t="shared" si="15"/>
        <v>25000</v>
      </c>
      <c r="K47" s="10">
        <v>25000</v>
      </c>
      <c r="L47" s="10"/>
      <c r="M47" s="10"/>
      <c r="N47" s="10"/>
      <c r="O47" s="10">
        <f t="shared" si="16"/>
        <v>25000</v>
      </c>
      <c r="P47" s="10">
        <f t="shared" si="17"/>
        <v>25000</v>
      </c>
      <c r="Q47" s="9">
        <f t="shared" si="18"/>
        <v>0</v>
      </c>
      <c r="R47" s="10"/>
      <c r="S47" s="10"/>
      <c r="T47" s="10"/>
      <c r="U47" s="10"/>
      <c r="V47" s="10">
        <f t="shared" si="19"/>
        <v>0</v>
      </c>
      <c r="W47" s="10"/>
      <c r="X47" s="10"/>
      <c r="Y47" s="10"/>
      <c r="Z47" s="10"/>
      <c r="AA47" s="10">
        <f t="shared" ref="AA47:AA58" si="38">W47</f>
        <v>0</v>
      </c>
      <c r="AB47" s="10">
        <f t="shared" si="21"/>
        <v>0</v>
      </c>
      <c r="AC47" s="9">
        <f t="shared" si="3"/>
        <v>0</v>
      </c>
      <c r="AD47" s="9">
        <f t="shared" si="22"/>
        <v>0</v>
      </c>
      <c r="AE47" s="9">
        <f t="shared" si="4"/>
        <v>0</v>
      </c>
      <c r="AF47" s="9">
        <f t="shared" si="12"/>
        <v>0</v>
      </c>
      <c r="AG47" s="9">
        <f t="shared" si="13"/>
        <v>0</v>
      </c>
      <c r="AH47" s="9">
        <f t="shared" si="5"/>
        <v>25000</v>
      </c>
      <c r="AI47" s="9">
        <f t="shared" si="6"/>
        <v>25000</v>
      </c>
      <c r="AJ47" s="9">
        <f t="shared" si="7"/>
        <v>0</v>
      </c>
      <c r="AK47" s="9">
        <f t="shared" si="8"/>
        <v>0</v>
      </c>
      <c r="AL47" s="9">
        <f t="shared" si="9"/>
        <v>0</v>
      </c>
      <c r="AM47" s="9">
        <f t="shared" si="10"/>
        <v>25000</v>
      </c>
      <c r="AN47" s="9">
        <f t="shared" si="11"/>
        <v>25000</v>
      </c>
    </row>
    <row r="48" spans="1:40" s="11" customFormat="1" ht="24" customHeight="1" x14ac:dyDescent="0.2">
      <c r="A48" s="6" t="s">
        <v>96</v>
      </c>
      <c r="B48" s="7" t="s">
        <v>97</v>
      </c>
      <c r="C48" s="7" t="s">
        <v>80</v>
      </c>
      <c r="D48" s="8" t="s">
        <v>98</v>
      </c>
      <c r="E48" s="9">
        <f t="shared" si="14"/>
        <v>0</v>
      </c>
      <c r="F48" s="10"/>
      <c r="G48" s="10"/>
      <c r="H48" s="10"/>
      <c r="I48" s="10"/>
      <c r="J48" s="10">
        <f t="shared" si="15"/>
        <v>3671210</v>
      </c>
      <c r="K48" s="10">
        <v>3671210</v>
      </c>
      <c r="L48" s="10"/>
      <c r="M48" s="10"/>
      <c r="N48" s="10"/>
      <c r="O48" s="10">
        <f t="shared" si="16"/>
        <v>3671210</v>
      </c>
      <c r="P48" s="10">
        <f t="shared" si="17"/>
        <v>3671210</v>
      </c>
      <c r="Q48" s="9">
        <f t="shared" si="18"/>
        <v>0</v>
      </c>
      <c r="R48" s="10"/>
      <c r="S48" s="10"/>
      <c r="T48" s="10"/>
      <c r="U48" s="10"/>
      <c r="V48" s="10">
        <f t="shared" si="19"/>
        <v>16544</v>
      </c>
      <c r="W48" s="10">
        <v>16544</v>
      </c>
      <c r="X48" s="10"/>
      <c r="Y48" s="10"/>
      <c r="Z48" s="10"/>
      <c r="AA48" s="10">
        <f t="shared" si="38"/>
        <v>16544</v>
      </c>
      <c r="AB48" s="10">
        <f t="shared" si="21"/>
        <v>16544</v>
      </c>
      <c r="AC48" s="9">
        <f t="shared" si="3"/>
        <v>0</v>
      </c>
      <c r="AD48" s="9">
        <f t="shared" si="22"/>
        <v>0</v>
      </c>
      <c r="AE48" s="9">
        <f t="shared" si="4"/>
        <v>0</v>
      </c>
      <c r="AF48" s="9">
        <f t="shared" si="12"/>
        <v>0</v>
      </c>
      <c r="AG48" s="9">
        <f t="shared" si="13"/>
        <v>0</v>
      </c>
      <c r="AH48" s="9">
        <f t="shared" si="5"/>
        <v>3687754</v>
      </c>
      <c r="AI48" s="9">
        <f t="shared" si="6"/>
        <v>3687754</v>
      </c>
      <c r="AJ48" s="9">
        <f t="shared" si="7"/>
        <v>0</v>
      </c>
      <c r="AK48" s="9">
        <f t="shared" si="8"/>
        <v>0</v>
      </c>
      <c r="AL48" s="9">
        <f t="shared" si="9"/>
        <v>0</v>
      </c>
      <c r="AM48" s="9">
        <f t="shared" si="10"/>
        <v>3687754</v>
      </c>
      <c r="AN48" s="9">
        <f t="shared" si="11"/>
        <v>3687754</v>
      </c>
    </row>
    <row r="49" spans="1:40" x14ac:dyDescent="0.2">
      <c r="A49" s="6" t="s">
        <v>99</v>
      </c>
      <c r="B49" s="7" t="s">
        <v>100</v>
      </c>
      <c r="C49" s="7" t="s">
        <v>80</v>
      </c>
      <c r="D49" s="8" t="s">
        <v>101</v>
      </c>
      <c r="E49" s="9">
        <f t="shared" si="14"/>
        <v>96300</v>
      </c>
      <c r="F49" s="10">
        <v>96300</v>
      </c>
      <c r="G49" s="10"/>
      <c r="H49" s="10"/>
      <c r="I49" s="10"/>
      <c r="J49" s="10">
        <f t="shared" si="15"/>
        <v>0</v>
      </c>
      <c r="K49" s="10">
        <v>0</v>
      </c>
      <c r="L49" s="10"/>
      <c r="M49" s="10"/>
      <c r="N49" s="10"/>
      <c r="O49" s="10">
        <f t="shared" si="16"/>
        <v>0</v>
      </c>
      <c r="P49" s="10">
        <f t="shared" si="17"/>
        <v>96300</v>
      </c>
      <c r="Q49" s="9">
        <f t="shared" si="18"/>
        <v>0</v>
      </c>
      <c r="R49" s="10"/>
      <c r="S49" s="10"/>
      <c r="T49" s="10"/>
      <c r="U49" s="10"/>
      <c r="V49" s="10">
        <f t="shared" si="19"/>
        <v>0</v>
      </c>
      <c r="W49" s="10"/>
      <c r="X49" s="10"/>
      <c r="Y49" s="10"/>
      <c r="Z49" s="10"/>
      <c r="AA49" s="10">
        <f t="shared" si="38"/>
        <v>0</v>
      </c>
      <c r="AB49" s="10">
        <f t="shared" si="21"/>
        <v>0</v>
      </c>
      <c r="AC49" s="9">
        <f t="shared" si="3"/>
        <v>96300</v>
      </c>
      <c r="AD49" s="9">
        <f t="shared" si="22"/>
        <v>96300</v>
      </c>
      <c r="AE49" s="9">
        <f t="shared" si="4"/>
        <v>0</v>
      </c>
      <c r="AF49" s="9">
        <f t="shared" si="12"/>
        <v>0</v>
      </c>
      <c r="AG49" s="9">
        <f t="shared" si="13"/>
        <v>0</v>
      </c>
      <c r="AH49" s="9">
        <f t="shared" si="5"/>
        <v>0</v>
      </c>
      <c r="AI49" s="9">
        <f t="shared" si="6"/>
        <v>0</v>
      </c>
      <c r="AJ49" s="9">
        <f t="shared" si="7"/>
        <v>0</v>
      </c>
      <c r="AK49" s="9">
        <f t="shared" si="8"/>
        <v>0</v>
      </c>
      <c r="AL49" s="9">
        <f t="shared" si="9"/>
        <v>0</v>
      </c>
      <c r="AM49" s="9">
        <f t="shared" si="10"/>
        <v>0</v>
      </c>
      <c r="AN49" s="9">
        <f t="shared" si="11"/>
        <v>96300</v>
      </c>
    </row>
    <row r="50" spans="1:40" ht="24.6" customHeight="1" x14ac:dyDescent="0.2">
      <c r="A50" s="6" t="s">
        <v>102</v>
      </c>
      <c r="B50" s="7" t="s">
        <v>103</v>
      </c>
      <c r="C50" s="7" t="s">
        <v>80</v>
      </c>
      <c r="D50" s="8" t="s">
        <v>104</v>
      </c>
      <c r="E50" s="9">
        <f t="shared" si="14"/>
        <v>65000</v>
      </c>
      <c r="F50" s="10">
        <v>65000</v>
      </c>
      <c r="G50" s="10"/>
      <c r="H50" s="10"/>
      <c r="I50" s="10"/>
      <c r="J50" s="10">
        <f t="shared" si="15"/>
        <v>0</v>
      </c>
      <c r="K50" s="10">
        <v>0</v>
      </c>
      <c r="L50" s="10"/>
      <c r="M50" s="10"/>
      <c r="N50" s="10"/>
      <c r="O50" s="10">
        <f t="shared" si="16"/>
        <v>0</v>
      </c>
      <c r="P50" s="10">
        <f t="shared" si="17"/>
        <v>65000</v>
      </c>
      <c r="Q50" s="9">
        <f t="shared" si="18"/>
        <v>65340</v>
      </c>
      <c r="R50" s="10">
        <v>65340</v>
      </c>
      <c r="S50" s="10"/>
      <c r="T50" s="10"/>
      <c r="U50" s="10"/>
      <c r="V50" s="10">
        <f t="shared" si="19"/>
        <v>0</v>
      </c>
      <c r="W50" s="10"/>
      <c r="X50" s="10"/>
      <c r="Y50" s="10"/>
      <c r="Z50" s="10"/>
      <c r="AA50" s="10">
        <f t="shared" si="38"/>
        <v>0</v>
      </c>
      <c r="AB50" s="10">
        <f t="shared" si="21"/>
        <v>65340</v>
      </c>
      <c r="AC50" s="9">
        <f t="shared" si="3"/>
        <v>130340</v>
      </c>
      <c r="AD50" s="9">
        <f t="shared" si="22"/>
        <v>130340</v>
      </c>
      <c r="AE50" s="9">
        <f t="shared" si="4"/>
        <v>0</v>
      </c>
      <c r="AF50" s="9">
        <f t="shared" si="12"/>
        <v>0</v>
      </c>
      <c r="AG50" s="9">
        <f t="shared" si="13"/>
        <v>0</v>
      </c>
      <c r="AH50" s="9">
        <f t="shared" si="5"/>
        <v>0</v>
      </c>
      <c r="AI50" s="9">
        <f t="shared" si="6"/>
        <v>0</v>
      </c>
      <c r="AJ50" s="9">
        <f t="shared" si="7"/>
        <v>0</v>
      </c>
      <c r="AK50" s="9">
        <f t="shared" si="8"/>
        <v>0</v>
      </c>
      <c r="AL50" s="9">
        <f t="shared" si="9"/>
        <v>0</v>
      </c>
      <c r="AM50" s="9">
        <f t="shared" si="10"/>
        <v>0</v>
      </c>
      <c r="AN50" s="9">
        <f t="shared" si="11"/>
        <v>130340</v>
      </c>
    </row>
    <row r="51" spans="1:40" ht="36" customHeight="1" x14ac:dyDescent="0.2">
      <c r="A51" s="6" t="s">
        <v>105</v>
      </c>
      <c r="B51" s="7" t="s">
        <v>106</v>
      </c>
      <c r="C51" s="7" t="s">
        <v>107</v>
      </c>
      <c r="D51" s="8" t="s">
        <v>108</v>
      </c>
      <c r="E51" s="9">
        <f t="shared" si="14"/>
        <v>0</v>
      </c>
      <c r="F51" s="10">
        <v>0</v>
      </c>
      <c r="G51" s="10"/>
      <c r="H51" s="10"/>
      <c r="I51" s="10"/>
      <c r="J51" s="10">
        <f t="shared" si="15"/>
        <v>0</v>
      </c>
      <c r="K51" s="10">
        <v>0</v>
      </c>
      <c r="L51" s="10"/>
      <c r="M51" s="10"/>
      <c r="N51" s="10"/>
      <c r="O51" s="10">
        <f t="shared" si="16"/>
        <v>0</v>
      </c>
      <c r="P51" s="10">
        <f t="shared" si="17"/>
        <v>0</v>
      </c>
      <c r="Q51" s="9">
        <f t="shared" si="18"/>
        <v>0</v>
      </c>
      <c r="R51" s="10"/>
      <c r="S51" s="10"/>
      <c r="T51" s="10"/>
      <c r="U51" s="10"/>
      <c r="V51" s="10">
        <f t="shared" si="19"/>
        <v>0</v>
      </c>
      <c r="W51" s="10"/>
      <c r="X51" s="10"/>
      <c r="Y51" s="10"/>
      <c r="Z51" s="10"/>
      <c r="AA51" s="10">
        <f t="shared" si="38"/>
        <v>0</v>
      </c>
      <c r="AB51" s="10">
        <f t="shared" si="21"/>
        <v>0</v>
      </c>
      <c r="AC51" s="9">
        <f t="shared" si="3"/>
        <v>0</v>
      </c>
      <c r="AD51" s="9">
        <f t="shared" si="22"/>
        <v>0</v>
      </c>
      <c r="AE51" s="9">
        <f t="shared" si="4"/>
        <v>0</v>
      </c>
      <c r="AF51" s="9">
        <f t="shared" si="12"/>
        <v>0</v>
      </c>
      <c r="AG51" s="9">
        <f t="shared" si="13"/>
        <v>0</v>
      </c>
      <c r="AH51" s="9">
        <f t="shared" si="5"/>
        <v>0</v>
      </c>
      <c r="AI51" s="9">
        <f t="shared" si="6"/>
        <v>0</v>
      </c>
      <c r="AJ51" s="9">
        <f t="shared" si="7"/>
        <v>0</v>
      </c>
      <c r="AK51" s="9">
        <f t="shared" si="8"/>
        <v>0</v>
      </c>
      <c r="AL51" s="9">
        <f t="shared" si="9"/>
        <v>0</v>
      </c>
      <c r="AM51" s="9">
        <f t="shared" si="10"/>
        <v>0</v>
      </c>
      <c r="AN51" s="9">
        <f t="shared" si="11"/>
        <v>0</v>
      </c>
    </row>
    <row r="52" spans="1:40" ht="25.5" x14ac:dyDescent="0.2">
      <c r="A52" s="6" t="s">
        <v>109</v>
      </c>
      <c r="B52" s="7" t="s">
        <v>110</v>
      </c>
      <c r="C52" s="7" t="s">
        <v>107</v>
      </c>
      <c r="D52" s="8" t="s">
        <v>281</v>
      </c>
      <c r="E52" s="9">
        <f t="shared" si="14"/>
        <v>1040287</v>
      </c>
      <c r="F52" s="10">
        <v>1040287</v>
      </c>
      <c r="G52" s="10">
        <v>774207</v>
      </c>
      <c r="H52" s="10">
        <v>39100</v>
      </c>
      <c r="I52" s="10"/>
      <c r="J52" s="10">
        <f t="shared" si="15"/>
        <v>0</v>
      </c>
      <c r="K52" s="10">
        <v>0</v>
      </c>
      <c r="L52" s="10"/>
      <c r="M52" s="10"/>
      <c r="N52" s="10"/>
      <c r="O52" s="10">
        <f t="shared" si="16"/>
        <v>0</v>
      </c>
      <c r="P52" s="10">
        <f t="shared" si="17"/>
        <v>1040287</v>
      </c>
      <c r="Q52" s="9">
        <f t="shared" si="18"/>
        <v>85940</v>
      </c>
      <c r="R52" s="10">
        <f>-9060+95000</f>
        <v>85940</v>
      </c>
      <c r="S52" s="10">
        <v>75000</v>
      </c>
      <c r="T52" s="10">
        <v>-6900</v>
      </c>
      <c r="U52" s="10"/>
      <c r="V52" s="10">
        <f t="shared" si="19"/>
        <v>0</v>
      </c>
      <c r="W52" s="10"/>
      <c r="X52" s="10"/>
      <c r="Y52" s="10"/>
      <c r="Z52" s="10"/>
      <c r="AA52" s="10">
        <f t="shared" si="38"/>
        <v>0</v>
      </c>
      <c r="AB52" s="10">
        <f t="shared" si="21"/>
        <v>85940</v>
      </c>
      <c r="AC52" s="9">
        <f t="shared" si="3"/>
        <v>1126227</v>
      </c>
      <c r="AD52" s="9">
        <f t="shared" si="22"/>
        <v>1126227</v>
      </c>
      <c r="AE52" s="9">
        <f t="shared" si="4"/>
        <v>849207</v>
      </c>
      <c r="AF52" s="9">
        <f t="shared" si="12"/>
        <v>32200</v>
      </c>
      <c r="AG52" s="9">
        <f t="shared" si="13"/>
        <v>0</v>
      </c>
      <c r="AH52" s="9">
        <f t="shared" si="5"/>
        <v>0</v>
      </c>
      <c r="AI52" s="9">
        <f t="shared" si="6"/>
        <v>0</v>
      </c>
      <c r="AJ52" s="9">
        <f t="shared" si="7"/>
        <v>0</v>
      </c>
      <c r="AK52" s="9">
        <f t="shared" si="8"/>
        <v>0</v>
      </c>
      <c r="AL52" s="9">
        <f t="shared" si="9"/>
        <v>0</v>
      </c>
      <c r="AM52" s="9">
        <f t="shared" si="10"/>
        <v>0</v>
      </c>
      <c r="AN52" s="9">
        <f t="shared" si="11"/>
        <v>1126227</v>
      </c>
    </row>
    <row r="53" spans="1:40" ht="27.75" customHeight="1" x14ac:dyDescent="0.2">
      <c r="A53" s="6" t="s">
        <v>111</v>
      </c>
      <c r="B53" s="7" t="s">
        <v>112</v>
      </c>
      <c r="C53" s="7" t="s">
        <v>113</v>
      </c>
      <c r="D53" s="8" t="s">
        <v>114</v>
      </c>
      <c r="E53" s="9">
        <f t="shared" si="14"/>
        <v>47890</v>
      </c>
      <c r="F53" s="10">
        <v>47890</v>
      </c>
      <c r="G53" s="10"/>
      <c r="H53" s="10"/>
      <c r="I53" s="10"/>
      <c r="J53" s="10">
        <f t="shared" si="15"/>
        <v>0</v>
      </c>
      <c r="K53" s="10">
        <v>0</v>
      </c>
      <c r="L53" s="10"/>
      <c r="M53" s="10"/>
      <c r="N53" s="10"/>
      <c r="O53" s="10">
        <f t="shared" si="16"/>
        <v>0</v>
      </c>
      <c r="P53" s="10">
        <f t="shared" si="17"/>
        <v>47890</v>
      </c>
      <c r="Q53" s="9">
        <f t="shared" si="18"/>
        <v>0</v>
      </c>
      <c r="R53" s="10"/>
      <c r="S53" s="10"/>
      <c r="T53" s="10"/>
      <c r="U53" s="10"/>
      <c r="V53" s="10">
        <f t="shared" si="19"/>
        <v>0</v>
      </c>
      <c r="W53" s="10"/>
      <c r="X53" s="10"/>
      <c r="Y53" s="10"/>
      <c r="Z53" s="10"/>
      <c r="AA53" s="10">
        <f t="shared" si="38"/>
        <v>0</v>
      </c>
      <c r="AB53" s="10">
        <f t="shared" si="21"/>
        <v>0</v>
      </c>
      <c r="AC53" s="9">
        <f t="shared" si="3"/>
        <v>47890</v>
      </c>
      <c r="AD53" s="9">
        <f t="shared" si="22"/>
        <v>47890</v>
      </c>
      <c r="AE53" s="9">
        <f t="shared" si="4"/>
        <v>0</v>
      </c>
      <c r="AF53" s="9">
        <f t="shared" si="12"/>
        <v>0</v>
      </c>
      <c r="AG53" s="9">
        <f t="shared" si="13"/>
        <v>0</v>
      </c>
      <c r="AH53" s="9">
        <f t="shared" si="5"/>
        <v>0</v>
      </c>
      <c r="AI53" s="9">
        <f t="shared" si="6"/>
        <v>0</v>
      </c>
      <c r="AJ53" s="9">
        <f t="shared" si="7"/>
        <v>0</v>
      </c>
      <c r="AK53" s="9">
        <f t="shared" si="8"/>
        <v>0</v>
      </c>
      <c r="AL53" s="9">
        <f t="shared" si="9"/>
        <v>0</v>
      </c>
      <c r="AM53" s="9">
        <f t="shared" si="10"/>
        <v>0</v>
      </c>
      <c r="AN53" s="9">
        <f t="shared" si="11"/>
        <v>47890</v>
      </c>
    </row>
    <row r="54" spans="1:40" ht="20.45" customHeight="1" x14ac:dyDescent="0.2">
      <c r="A54" s="6" t="s">
        <v>306</v>
      </c>
      <c r="B54" s="7">
        <v>8230</v>
      </c>
      <c r="C54" s="7" t="s">
        <v>113</v>
      </c>
      <c r="D54" s="4" t="s">
        <v>303</v>
      </c>
      <c r="E54" s="9">
        <f t="shared" si="14"/>
        <v>4800</v>
      </c>
      <c r="F54" s="10">
        <v>4800</v>
      </c>
      <c r="G54" s="10"/>
      <c r="H54" s="10"/>
      <c r="I54" s="10"/>
      <c r="J54" s="10">
        <f t="shared" ref="J54" si="39">L54+O54</f>
        <v>0</v>
      </c>
      <c r="K54" s="10"/>
      <c r="L54" s="10"/>
      <c r="M54" s="10"/>
      <c r="N54" s="10"/>
      <c r="O54" s="10">
        <f t="shared" ref="O54" si="40">K54</f>
        <v>0</v>
      </c>
      <c r="P54" s="10">
        <f t="shared" ref="P54" si="41">E54+J54</f>
        <v>4800</v>
      </c>
      <c r="Q54" s="9">
        <f t="shared" si="18"/>
        <v>1400</v>
      </c>
      <c r="R54" s="10">
        <v>1400</v>
      </c>
      <c r="S54" s="10"/>
      <c r="T54" s="10"/>
      <c r="U54" s="10"/>
      <c r="V54" s="10">
        <f t="shared" si="19"/>
        <v>0</v>
      </c>
      <c r="W54" s="10"/>
      <c r="X54" s="10"/>
      <c r="Y54" s="10"/>
      <c r="Z54" s="10"/>
      <c r="AA54" s="10">
        <f t="shared" ref="AA54" si="42">W54</f>
        <v>0</v>
      </c>
      <c r="AB54" s="10">
        <f t="shared" ref="AB54" si="43">Q54+V54</f>
        <v>1400</v>
      </c>
      <c r="AC54" s="9">
        <f t="shared" ref="AC54" si="44">E54+Q54</f>
        <v>6200</v>
      </c>
      <c r="AD54" s="9">
        <f t="shared" ref="AD54" si="45">F54+R54</f>
        <v>6200</v>
      </c>
      <c r="AE54" s="9">
        <f t="shared" ref="AE54" si="46">G54+S54</f>
        <v>0</v>
      </c>
      <c r="AF54" s="9">
        <f t="shared" ref="AF54" si="47">H54+T54</f>
        <v>0</v>
      </c>
      <c r="AG54" s="9">
        <f t="shared" ref="AG54" si="48">I54+U54</f>
        <v>0</v>
      </c>
      <c r="AH54" s="9">
        <f t="shared" ref="AH54" si="49">J54+V54</f>
        <v>0</v>
      </c>
      <c r="AI54" s="9">
        <f t="shared" ref="AI54" si="50">K54+W54</f>
        <v>0</v>
      </c>
      <c r="AJ54" s="9">
        <f t="shared" ref="AJ54" si="51">L54+X54</f>
        <v>0</v>
      </c>
      <c r="AK54" s="9">
        <f t="shared" ref="AK54" si="52">M54+Y54</f>
        <v>0</v>
      </c>
      <c r="AL54" s="9">
        <f t="shared" ref="AL54" si="53">N54+Z54</f>
        <v>0</v>
      </c>
      <c r="AM54" s="9">
        <f t="shared" ref="AM54" si="54">O54+AA54</f>
        <v>0</v>
      </c>
      <c r="AN54" s="9">
        <f t="shared" ref="AN54" si="55">P54+AB54</f>
        <v>6200</v>
      </c>
    </row>
    <row r="55" spans="1:40" s="2" customFormat="1" ht="27.75" customHeight="1" x14ac:dyDescent="0.2">
      <c r="A55" s="25" t="s">
        <v>240</v>
      </c>
      <c r="B55" s="26" t="s">
        <v>241</v>
      </c>
      <c r="C55" s="26" t="s">
        <v>113</v>
      </c>
      <c r="D55" s="32" t="s">
        <v>242</v>
      </c>
      <c r="E55" s="9">
        <f t="shared" si="14"/>
        <v>6236347</v>
      </c>
      <c r="F55" s="10">
        <v>6236347</v>
      </c>
      <c r="G55" s="10"/>
      <c r="H55" s="10"/>
      <c r="I55" s="10"/>
      <c r="J55" s="10">
        <f t="shared" si="15"/>
        <v>0</v>
      </c>
      <c r="K55" s="10"/>
      <c r="L55" s="10"/>
      <c r="M55" s="10"/>
      <c r="N55" s="10"/>
      <c r="O55" s="10">
        <f t="shared" si="16"/>
        <v>0</v>
      </c>
      <c r="P55" s="10">
        <f t="shared" si="17"/>
        <v>6236347</v>
      </c>
      <c r="Q55" s="9">
        <f t="shared" si="18"/>
        <v>766300</v>
      </c>
      <c r="R55" s="10">
        <v>766300</v>
      </c>
      <c r="S55" s="10"/>
      <c r="T55" s="10"/>
      <c r="U55" s="10"/>
      <c r="V55" s="10">
        <f t="shared" si="19"/>
        <v>0</v>
      </c>
      <c r="W55" s="10"/>
      <c r="X55" s="10"/>
      <c r="Y55" s="10"/>
      <c r="Z55" s="10"/>
      <c r="AA55" s="10">
        <f t="shared" si="38"/>
        <v>0</v>
      </c>
      <c r="AB55" s="10">
        <f>Q55+V55</f>
        <v>766300</v>
      </c>
      <c r="AC55" s="9">
        <f t="shared" ref="AC55:AN55" si="56">E55+Q55</f>
        <v>7002647</v>
      </c>
      <c r="AD55" s="9">
        <f t="shared" si="56"/>
        <v>7002647</v>
      </c>
      <c r="AE55" s="9">
        <f t="shared" si="56"/>
        <v>0</v>
      </c>
      <c r="AF55" s="9">
        <f t="shared" si="56"/>
        <v>0</v>
      </c>
      <c r="AG55" s="9">
        <f t="shared" si="56"/>
        <v>0</v>
      </c>
      <c r="AH55" s="9">
        <f t="shared" si="56"/>
        <v>0</v>
      </c>
      <c r="AI55" s="9">
        <f t="shared" si="56"/>
        <v>0</v>
      </c>
      <c r="AJ55" s="9">
        <f t="shared" si="56"/>
        <v>0</v>
      </c>
      <c r="AK55" s="9">
        <f t="shared" si="56"/>
        <v>0</v>
      </c>
      <c r="AL55" s="9">
        <f t="shared" si="56"/>
        <v>0</v>
      </c>
      <c r="AM55" s="9">
        <f t="shared" si="56"/>
        <v>0</v>
      </c>
      <c r="AN55" s="9">
        <f t="shared" si="56"/>
        <v>7002647</v>
      </c>
    </row>
    <row r="56" spans="1:40" ht="21.75" customHeight="1" x14ac:dyDescent="0.2">
      <c r="A56" s="6" t="s">
        <v>115</v>
      </c>
      <c r="B56" s="7" t="s">
        <v>116</v>
      </c>
      <c r="C56" s="7" t="s">
        <v>117</v>
      </c>
      <c r="D56" s="8" t="s">
        <v>118</v>
      </c>
      <c r="E56" s="9">
        <f t="shared" si="14"/>
        <v>0</v>
      </c>
      <c r="F56" s="10"/>
      <c r="G56" s="10"/>
      <c r="H56" s="10"/>
      <c r="I56" s="10"/>
      <c r="J56" s="10">
        <f t="shared" si="15"/>
        <v>160000</v>
      </c>
      <c r="K56" s="10"/>
      <c r="L56" s="10">
        <v>160000</v>
      </c>
      <c r="M56" s="10"/>
      <c r="N56" s="10"/>
      <c r="O56" s="10">
        <f t="shared" si="16"/>
        <v>0</v>
      </c>
      <c r="P56" s="10">
        <f t="shared" si="17"/>
        <v>160000</v>
      </c>
      <c r="Q56" s="9">
        <f t="shared" si="18"/>
        <v>40000</v>
      </c>
      <c r="R56" s="10">
        <v>40000</v>
      </c>
      <c r="S56" s="10"/>
      <c r="T56" s="10"/>
      <c r="U56" s="10"/>
      <c r="V56" s="10">
        <f t="shared" si="19"/>
        <v>0</v>
      </c>
      <c r="W56" s="10"/>
      <c r="X56" s="10"/>
      <c r="Y56" s="10"/>
      <c r="Z56" s="10"/>
      <c r="AA56" s="10">
        <f t="shared" si="38"/>
        <v>0</v>
      </c>
      <c r="AB56" s="10">
        <f t="shared" si="21"/>
        <v>40000</v>
      </c>
      <c r="AC56" s="9">
        <f t="shared" si="3"/>
        <v>40000</v>
      </c>
      <c r="AD56" s="9">
        <f t="shared" si="22"/>
        <v>40000</v>
      </c>
      <c r="AE56" s="9">
        <f t="shared" si="4"/>
        <v>0</v>
      </c>
      <c r="AF56" s="9">
        <f t="shared" si="12"/>
        <v>0</v>
      </c>
      <c r="AG56" s="9">
        <f t="shared" si="13"/>
        <v>0</v>
      </c>
      <c r="AH56" s="9">
        <f t="shared" si="5"/>
        <v>160000</v>
      </c>
      <c r="AI56" s="9">
        <f t="shared" si="6"/>
        <v>0</v>
      </c>
      <c r="AJ56" s="9">
        <f t="shared" si="7"/>
        <v>160000</v>
      </c>
      <c r="AK56" s="9">
        <f t="shared" si="8"/>
        <v>0</v>
      </c>
      <c r="AL56" s="9">
        <f t="shared" si="9"/>
        <v>0</v>
      </c>
      <c r="AM56" s="9">
        <f t="shared" si="10"/>
        <v>0</v>
      </c>
      <c r="AN56" s="9">
        <f t="shared" si="11"/>
        <v>200000</v>
      </c>
    </row>
    <row r="57" spans="1:40" ht="16.899999999999999" customHeight="1" x14ac:dyDescent="0.2">
      <c r="A57" s="6" t="s">
        <v>307</v>
      </c>
      <c r="B57" s="7">
        <v>8330</v>
      </c>
      <c r="C57" s="26" t="s">
        <v>305</v>
      </c>
      <c r="D57" s="14" t="s">
        <v>304</v>
      </c>
      <c r="E57" s="9">
        <f t="shared" si="14"/>
        <v>55000</v>
      </c>
      <c r="F57" s="10">
        <v>55000</v>
      </c>
      <c r="G57" s="10"/>
      <c r="H57" s="10"/>
      <c r="I57" s="10"/>
      <c r="J57" s="10">
        <f t="shared" si="15"/>
        <v>0</v>
      </c>
      <c r="K57" s="10"/>
      <c r="L57" s="10"/>
      <c r="M57" s="10"/>
      <c r="N57" s="10"/>
      <c r="O57" s="10">
        <f t="shared" si="16"/>
        <v>0</v>
      </c>
      <c r="P57" s="10">
        <f t="shared" si="17"/>
        <v>55000</v>
      </c>
      <c r="Q57" s="9">
        <f t="shared" si="18"/>
        <v>-4600</v>
      </c>
      <c r="R57" s="10">
        <v>-4600</v>
      </c>
      <c r="S57" s="10"/>
      <c r="T57" s="10"/>
      <c r="U57" s="10"/>
      <c r="V57" s="10">
        <f t="shared" si="19"/>
        <v>0</v>
      </c>
      <c r="W57" s="10"/>
      <c r="X57" s="10"/>
      <c r="Y57" s="10"/>
      <c r="Z57" s="10"/>
      <c r="AA57" s="10">
        <f t="shared" ref="AA57" si="57">W57</f>
        <v>0</v>
      </c>
      <c r="AB57" s="10">
        <f t="shared" ref="AB57" si="58">Q57+V57</f>
        <v>-4600</v>
      </c>
      <c r="AC57" s="9">
        <f t="shared" ref="AC57" si="59">E57+Q57</f>
        <v>50400</v>
      </c>
      <c r="AD57" s="9">
        <f t="shared" ref="AD57" si="60">F57+R57</f>
        <v>50400</v>
      </c>
      <c r="AE57" s="9">
        <f t="shared" ref="AE57" si="61">G57+S57</f>
        <v>0</v>
      </c>
      <c r="AF57" s="9">
        <f t="shared" ref="AF57" si="62">H57+T57</f>
        <v>0</v>
      </c>
      <c r="AG57" s="9">
        <f t="shared" ref="AG57" si="63">I57+U57</f>
        <v>0</v>
      </c>
      <c r="AH57" s="9">
        <f t="shared" ref="AH57" si="64">J57+V57</f>
        <v>0</v>
      </c>
      <c r="AI57" s="9">
        <f t="shared" ref="AI57" si="65">K57+W57</f>
        <v>0</v>
      </c>
      <c r="AJ57" s="9">
        <f t="shared" ref="AJ57" si="66">L57+X57</f>
        <v>0</v>
      </c>
      <c r="AK57" s="9">
        <f t="shared" ref="AK57" si="67">M57+Y57</f>
        <v>0</v>
      </c>
      <c r="AL57" s="9">
        <f t="shared" ref="AL57" si="68">N57+Z57</f>
        <v>0</v>
      </c>
      <c r="AM57" s="9">
        <f t="shared" ref="AM57" si="69">O57+AA57</f>
        <v>0</v>
      </c>
      <c r="AN57" s="9">
        <f t="shared" ref="AN57" si="70">P57+AB57</f>
        <v>50400</v>
      </c>
    </row>
    <row r="58" spans="1:40" ht="21.6" customHeight="1" x14ac:dyDescent="0.2">
      <c r="A58" s="6" t="s">
        <v>119</v>
      </c>
      <c r="B58" s="7" t="s">
        <v>120</v>
      </c>
      <c r="C58" s="7" t="s">
        <v>121</v>
      </c>
      <c r="D58" s="8" t="s">
        <v>122</v>
      </c>
      <c r="E58" s="9">
        <f t="shared" si="14"/>
        <v>2650000</v>
      </c>
      <c r="F58" s="10">
        <v>2650000</v>
      </c>
      <c r="G58" s="10"/>
      <c r="H58" s="10"/>
      <c r="I58" s="10"/>
      <c r="J58" s="10">
        <f t="shared" si="15"/>
        <v>0</v>
      </c>
      <c r="K58" s="10">
        <v>0</v>
      </c>
      <c r="L58" s="10"/>
      <c r="M58" s="10"/>
      <c r="N58" s="10"/>
      <c r="O58" s="10">
        <f t="shared" si="16"/>
        <v>0</v>
      </c>
      <c r="P58" s="10">
        <f t="shared" si="17"/>
        <v>2650000</v>
      </c>
      <c r="Q58" s="9">
        <f t="shared" si="18"/>
        <v>-120000</v>
      </c>
      <c r="R58" s="10">
        <v>-120000</v>
      </c>
      <c r="S58" s="10"/>
      <c r="T58" s="10"/>
      <c r="U58" s="10"/>
      <c r="V58" s="10">
        <f t="shared" si="19"/>
        <v>0</v>
      </c>
      <c r="W58" s="10"/>
      <c r="X58" s="10"/>
      <c r="Y58" s="10"/>
      <c r="Z58" s="10"/>
      <c r="AA58" s="10">
        <f t="shared" si="38"/>
        <v>0</v>
      </c>
      <c r="AB58" s="10">
        <f t="shared" si="21"/>
        <v>-120000</v>
      </c>
      <c r="AC58" s="9">
        <f t="shared" si="3"/>
        <v>2530000</v>
      </c>
      <c r="AD58" s="9">
        <f t="shared" si="22"/>
        <v>2530000</v>
      </c>
      <c r="AE58" s="9">
        <f t="shared" si="4"/>
        <v>0</v>
      </c>
      <c r="AF58" s="9">
        <f t="shared" si="12"/>
        <v>0</v>
      </c>
      <c r="AG58" s="9">
        <f t="shared" si="13"/>
        <v>0</v>
      </c>
      <c r="AH58" s="9">
        <f t="shared" si="5"/>
        <v>0</v>
      </c>
      <c r="AI58" s="9">
        <f t="shared" si="6"/>
        <v>0</v>
      </c>
      <c r="AJ58" s="9">
        <f t="shared" si="7"/>
        <v>0</v>
      </c>
      <c r="AK58" s="9">
        <f t="shared" si="8"/>
        <v>0</v>
      </c>
      <c r="AL58" s="9">
        <f t="shared" si="9"/>
        <v>0</v>
      </c>
      <c r="AM58" s="9">
        <f t="shared" si="10"/>
        <v>0</v>
      </c>
      <c r="AN58" s="9">
        <f t="shared" si="11"/>
        <v>2530000</v>
      </c>
    </row>
    <row r="59" spans="1:40" ht="26.25" hidden="1" customHeight="1" x14ac:dyDescent="0.2">
      <c r="A59" s="25" t="s">
        <v>264</v>
      </c>
      <c r="B59" s="7">
        <v>8775</v>
      </c>
      <c r="C59" s="26" t="s">
        <v>30</v>
      </c>
      <c r="D59" s="33" t="s">
        <v>265</v>
      </c>
      <c r="E59" s="9">
        <f t="shared" si="14"/>
        <v>0</v>
      </c>
      <c r="F59" s="10"/>
      <c r="G59" s="10"/>
      <c r="H59" s="10"/>
      <c r="I59" s="10"/>
      <c r="J59" s="10">
        <f t="shared" si="15"/>
        <v>0</v>
      </c>
      <c r="K59" s="10"/>
      <c r="L59" s="10"/>
      <c r="M59" s="10"/>
      <c r="N59" s="10"/>
      <c r="O59" s="10">
        <f>K59</f>
        <v>0</v>
      </c>
      <c r="P59" s="10">
        <f>E59+J59</f>
        <v>0</v>
      </c>
      <c r="Q59" s="9">
        <f>R59+U59</f>
        <v>0</v>
      </c>
      <c r="R59" s="10"/>
      <c r="S59" s="10"/>
      <c r="T59" s="10"/>
      <c r="U59" s="10"/>
      <c r="V59" s="10">
        <f>X59+AA59</f>
        <v>0</v>
      </c>
      <c r="W59" s="10"/>
      <c r="X59" s="10"/>
      <c r="Y59" s="10"/>
      <c r="Z59" s="10"/>
      <c r="AA59" s="10">
        <f>W59</f>
        <v>0</v>
      </c>
      <c r="AB59" s="10">
        <f>Q59+V59</f>
        <v>0</v>
      </c>
      <c r="AC59" s="9">
        <f t="shared" ref="AC59:AN60" si="71">E59+Q59</f>
        <v>0</v>
      </c>
      <c r="AD59" s="9">
        <f t="shared" si="71"/>
        <v>0</v>
      </c>
      <c r="AE59" s="9">
        <f t="shared" si="71"/>
        <v>0</v>
      </c>
      <c r="AF59" s="9">
        <f t="shared" si="71"/>
        <v>0</v>
      </c>
      <c r="AG59" s="9">
        <f t="shared" si="71"/>
        <v>0</v>
      </c>
      <c r="AH59" s="9">
        <f t="shared" si="71"/>
        <v>0</v>
      </c>
      <c r="AI59" s="9">
        <f t="shared" si="71"/>
        <v>0</v>
      </c>
      <c r="AJ59" s="9">
        <f t="shared" si="71"/>
        <v>0</v>
      </c>
      <c r="AK59" s="9">
        <f t="shared" si="71"/>
        <v>0</v>
      </c>
      <c r="AL59" s="9">
        <f t="shared" si="71"/>
        <v>0</v>
      </c>
      <c r="AM59" s="9">
        <f t="shared" si="71"/>
        <v>0</v>
      </c>
      <c r="AN59" s="9">
        <f t="shared" si="71"/>
        <v>0</v>
      </c>
    </row>
    <row r="60" spans="1:40" ht="31.15" customHeight="1" x14ac:dyDescent="0.2">
      <c r="A60" s="25" t="s">
        <v>243</v>
      </c>
      <c r="B60" s="26" t="s">
        <v>244</v>
      </c>
      <c r="C60" s="26" t="s">
        <v>29</v>
      </c>
      <c r="D60" s="8" t="s">
        <v>245</v>
      </c>
      <c r="E60" s="9">
        <f>F60+I60</f>
        <v>1224370</v>
      </c>
      <c r="F60" s="10">
        <v>1224370</v>
      </c>
      <c r="G60" s="10"/>
      <c r="H60" s="10"/>
      <c r="I60" s="10"/>
      <c r="J60" s="10">
        <f t="shared" si="15"/>
        <v>655000</v>
      </c>
      <c r="K60" s="10">
        <v>655000</v>
      </c>
      <c r="L60" s="10"/>
      <c r="M60" s="10"/>
      <c r="N60" s="10"/>
      <c r="O60" s="10">
        <f t="shared" si="16"/>
        <v>655000</v>
      </c>
      <c r="P60" s="10">
        <f>E60+J60</f>
        <v>1879370</v>
      </c>
      <c r="Q60" s="9">
        <f>R60+U60</f>
        <v>0</v>
      </c>
      <c r="R60" s="10"/>
      <c r="S60" s="10"/>
      <c r="T60" s="10"/>
      <c r="U60" s="10"/>
      <c r="V60" s="10">
        <f>X60+AA60</f>
        <v>0</v>
      </c>
      <c r="W60" s="10"/>
      <c r="X60" s="10"/>
      <c r="Y60" s="10"/>
      <c r="Z60" s="10"/>
      <c r="AA60" s="10">
        <f>W60</f>
        <v>0</v>
      </c>
      <c r="AB60" s="10">
        <f>Q60+V60</f>
        <v>0</v>
      </c>
      <c r="AC60" s="9">
        <f t="shared" si="71"/>
        <v>1224370</v>
      </c>
      <c r="AD60" s="9">
        <f t="shared" si="71"/>
        <v>1224370</v>
      </c>
      <c r="AE60" s="9">
        <f t="shared" si="71"/>
        <v>0</v>
      </c>
      <c r="AF60" s="9">
        <f t="shared" si="71"/>
        <v>0</v>
      </c>
      <c r="AG60" s="9">
        <f t="shared" si="71"/>
        <v>0</v>
      </c>
      <c r="AH60" s="9">
        <f t="shared" si="71"/>
        <v>655000</v>
      </c>
      <c r="AI60" s="9">
        <f t="shared" si="71"/>
        <v>655000</v>
      </c>
      <c r="AJ60" s="9">
        <f t="shared" si="71"/>
        <v>0</v>
      </c>
      <c r="AK60" s="9">
        <f t="shared" si="71"/>
        <v>0</v>
      </c>
      <c r="AL60" s="9">
        <f t="shared" si="71"/>
        <v>0</v>
      </c>
      <c r="AM60" s="9">
        <f t="shared" si="71"/>
        <v>655000</v>
      </c>
      <c r="AN60" s="9">
        <f t="shared" si="71"/>
        <v>1879370</v>
      </c>
    </row>
    <row r="61" spans="1:40" ht="18" customHeight="1" x14ac:dyDescent="0.2">
      <c r="A61" s="19" t="s">
        <v>123</v>
      </c>
      <c r="B61" s="20" t="s">
        <v>18</v>
      </c>
      <c r="C61" s="20" t="s">
        <v>18</v>
      </c>
      <c r="D61" s="21" t="s">
        <v>124</v>
      </c>
      <c r="E61" s="22">
        <f>E62</f>
        <v>148121220</v>
      </c>
      <c r="F61" s="22">
        <f t="shared" ref="F61:AB61" si="72">F62</f>
        <v>148121220</v>
      </c>
      <c r="G61" s="22">
        <f t="shared" si="72"/>
        <v>98457979</v>
      </c>
      <c r="H61" s="22">
        <f t="shared" si="72"/>
        <v>13651301</v>
      </c>
      <c r="I61" s="22">
        <v>0</v>
      </c>
      <c r="J61" s="22">
        <f t="shared" si="72"/>
        <v>5836610</v>
      </c>
      <c r="K61" s="22">
        <f t="shared" si="72"/>
        <v>891128</v>
      </c>
      <c r="L61" s="22">
        <f t="shared" si="72"/>
        <v>4257142</v>
      </c>
      <c r="M61" s="22">
        <v>0</v>
      </c>
      <c r="N61" s="22">
        <v>0</v>
      </c>
      <c r="O61" s="22">
        <f t="shared" si="72"/>
        <v>1579468</v>
      </c>
      <c r="P61" s="22">
        <f t="shared" si="72"/>
        <v>153957830</v>
      </c>
      <c r="Q61" s="22">
        <f>Q62</f>
        <v>-334535</v>
      </c>
      <c r="R61" s="22">
        <f t="shared" si="72"/>
        <v>-334535</v>
      </c>
      <c r="S61" s="22">
        <f t="shared" si="72"/>
        <v>-1562900</v>
      </c>
      <c r="T61" s="22">
        <f t="shared" si="72"/>
        <v>832420</v>
      </c>
      <c r="U61" s="22">
        <v>0</v>
      </c>
      <c r="V61" s="22">
        <f t="shared" si="72"/>
        <v>2342398</v>
      </c>
      <c r="W61" s="22">
        <f t="shared" si="72"/>
        <v>1543461</v>
      </c>
      <c r="X61" s="22">
        <f t="shared" si="72"/>
        <v>0</v>
      </c>
      <c r="Y61" s="22">
        <v>0</v>
      </c>
      <c r="Z61" s="22">
        <v>0</v>
      </c>
      <c r="AA61" s="22">
        <f t="shared" si="72"/>
        <v>2342398</v>
      </c>
      <c r="AB61" s="22">
        <f t="shared" si="72"/>
        <v>2007863</v>
      </c>
      <c r="AC61" s="22">
        <f t="shared" si="3"/>
        <v>147786685</v>
      </c>
      <c r="AD61" s="22">
        <f t="shared" si="22"/>
        <v>147786685</v>
      </c>
      <c r="AE61" s="22">
        <f t="shared" si="4"/>
        <v>96895079</v>
      </c>
      <c r="AF61" s="22">
        <f t="shared" si="12"/>
        <v>14483721</v>
      </c>
      <c r="AG61" s="22">
        <f t="shared" si="13"/>
        <v>0</v>
      </c>
      <c r="AH61" s="22">
        <f t="shared" si="5"/>
        <v>8179008</v>
      </c>
      <c r="AI61" s="22">
        <f t="shared" si="6"/>
        <v>2434589</v>
      </c>
      <c r="AJ61" s="22">
        <f t="shared" si="7"/>
        <v>4257142</v>
      </c>
      <c r="AK61" s="22">
        <f t="shared" si="8"/>
        <v>0</v>
      </c>
      <c r="AL61" s="22">
        <f t="shared" si="9"/>
        <v>0</v>
      </c>
      <c r="AM61" s="22">
        <f t="shared" si="10"/>
        <v>3921866</v>
      </c>
      <c r="AN61" s="22">
        <f t="shared" si="11"/>
        <v>155965693</v>
      </c>
    </row>
    <row r="62" spans="1:40" ht="18" customHeight="1" x14ac:dyDescent="0.2">
      <c r="A62" s="19" t="s">
        <v>125</v>
      </c>
      <c r="B62" s="20" t="s">
        <v>18</v>
      </c>
      <c r="C62" s="20" t="s">
        <v>18</v>
      </c>
      <c r="D62" s="21" t="s">
        <v>124</v>
      </c>
      <c r="E62" s="22">
        <f t="shared" ref="E62:AB62" si="73">SUM(E63:E86)</f>
        <v>148121220</v>
      </c>
      <c r="F62" s="22">
        <f t="shared" si="73"/>
        <v>148121220</v>
      </c>
      <c r="G62" s="22">
        <f t="shared" si="73"/>
        <v>98457979</v>
      </c>
      <c r="H62" s="22">
        <f t="shared" si="73"/>
        <v>13651301</v>
      </c>
      <c r="I62" s="22">
        <f t="shared" si="73"/>
        <v>0</v>
      </c>
      <c r="J62" s="22">
        <f t="shared" si="73"/>
        <v>5836610</v>
      </c>
      <c r="K62" s="22">
        <f t="shared" si="73"/>
        <v>891128</v>
      </c>
      <c r="L62" s="22">
        <f t="shared" si="73"/>
        <v>4257142</v>
      </c>
      <c r="M62" s="22">
        <f t="shared" si="73"/>
        <v>0</v>
      </c>
      <c r="N62" s="22">
        <f t="shared" si="73"/>
        <v>0</v>
      </c>
      <c r="O62" s="22">
        <f t="shared" si="73"/>
        <v>1579468</v>
      </c>
      <c r="P62" s="22">
        <f t="shared" si="73"/>
        <v>153957830</v>
      </c>
      <c r="Q62" s="22">
        <f>SUM(Q63:Q86)</f>
        <v>-334535</v>
      </c>
      <c r="R62" s="22">
        <f t="shared" si="73"/>
        <v>-334535</v>
      </c>
      <c r="S62" s="22">
        <f t="shared" si="73"/>
        <v>-1562900</v>
      </c>
      <c r="T62" s="22">
        <f t="shared" si="73"/>
        <v>832420</v>
      </c>
      <c r="U62" s="22">
        <f t="shared" si="73"/>
        <v>0</v>
      </c>
      <c r="V62" s="22">
        <f t="shared" si="73"/>
        <v>2342398</v>
      </c>
      <c r="W62" s="22">
        <f t="shared" si="73"/>
        <v>1543461</v>
      </c>
      <c r="X62" s="22">
        <f t="shared" si="73"/>
        <v>0</v>
      </c>
      <c r="Y62" s="22">
        <f t="shared" si="73"/>
        <v>0</v>
      </c>
      <c r="Z62" s="22">
        <f t="shared" si="73"/>
        <v>0</v>
      </c>
      <c r="AA62" s="22">
        <f t="shared" si="73"/>
        <v>2342398</v>
      </c>
      <c r="AB62" s="22">
        <f t="shared" si="73"/>
        <v>2007863</v>
      </c>
      <c r="AC62" s="22">
        <f t="shared" si="3"/>
        <v>147786685</v>
      </c>
      <c r="AD62" s="22">
        <f t="shared" si="22"/>
        <v>147786685</v>
      </c>
      <c r="AE62" s="22">
        <f t="shared" si="4"/>
        <v>96895079</v>
      </c>
      <c r="AF62" s="22">
        <f t="shared" si="12"/>
        <v>14483721</v>
      </c>
      <c r="AG62" s="22">
        <f t="shared" si="13"/>
        <v>0</v>
      </c>
      <c r="AH62" s="22">
        <f t="shared" si="5"/>
        <v>8179008</v>
      </c>
      <c r="AI62" s="22">
        <f t="shared" si="6"/>
        <v>2434589</v>
      </c>
      <c r="AJ62" s="22">
        <f t="shared" si="7"/>
        <v>4257142</v>
      </c>
      <c r="AK62" s="22">
        <f t="shared" si="8"/>
        <v>0</v>
      </c>
      <c r="AL62" s="22">
        <f t="shared" si="9"/>
        <v>0</v>
      </c>
      <c r="AM62" s="22">
        <f t="shared" si="10"/>
        <v>3921866</v>
      </c>
      <c r="AN62" s="22">
        <f t="shared" si="11"/>
        <v>155965693</v>
      </c>
    </row>
    <row r="63" spans="1:40" ht="34.9" customHeight="1" x14ac:dyDescent="0.2">
      <c r="A63" s="6" t="s">
        <v>126</v>
      </c>
      <c r="B63" s="7" t="s">
        <v>26</v>
      </c>
      <c r="C63" s="7" t="s">
        <v>23</v>
      </c>
      <c r="D63" s="8" t="s">
        <v>27</v>
      </c>
      <c r="E63" s="9">
        <f t="shared" ref="E63:E86" si="74">F63+I63</f>
        <v>1827010</v>
      </c>
      <c r="F63" s="10">
        <v>1827010</v>
      </c>
      <c r="G63" s="10">
        <v>930000</v>
      </c>
      <c r="H63" s="10">
        <v>521400</v>
      </c>
      <c r="I63" s="10"/>
      <c r="J63" s="10">
        <f>L63+O63</f>
        <v>0</v>
      </c>
      <c r="K63" s="10"/>
      <c r="L63" s="10"/>
      <c r="M63" s="10"/>
      <c r="N63" s="10"/>
      <c r="O63" s="10">
        <f t="shared" ref="O63:O85" si="75">K63</f>
        <v>0</v>
      </c>
      <c r="P63" s="10">
        <f t="shared" ref="P63:P86" si="76">E63+J63</f>
        <v>1827010</v>
      </c>
      <c r="Q63" s="9">
        <f t="shared" ref="Q63:Q86" si="77">R63+U63</f>
        <v>125785</v>
      </c>
      <c r="R63" s="10">
        <v>125785</v>
      </c>
      <c r="S63" s="10">
        <v>50000</v>
      </c>
      <c r="T63" s="10">
        <v>5000</v>
      </c>
      <c r="U63" s="10"/>
      <c r="V63" s="10">
        <f>X63+AA63</f>
        <v>0</v>
      </c>
      <c r="W63" s="10"/>
      <c r="X63" s="10"/>
      <c r="Y63" s="10"/>
      <c r="Z63" s="10"/>
      <c r="AA63" s="10">
        <f t="shared" ref="AA63:AA85" si="78">W63</f>
        <v>0</v>
      </c>
      <c r="AB63" s="10">
        <f t="shared" ref="AB63:AB86" si="79">Q63+V63</f>
        <v>125785</v>
      </c>
      <c r="AC63" s="9">
        <f t="shared" si="3"/>
        <v>1952795</v>
      </c>
      <c r="AD63" s="9">
        <f t="shared" si="22"/>
        <v>1952795</v>
      </c>
      <c r="AE63" s="9">
        <f t="shared" si="4"/>
        <v>980000</v>
      </c>
      <c r="AF63" s="9">
        <f t="shared" si="12"/>
        <v>526400</v>
      </c>
      <c r="AG63" s="9">
        <f t="shared" si="13"/>
        <v>0</v>
      </c>
      <c r="AH63" s="9">
        <f t="shared" si="5"/>
        <v>0</v>
      </c>
      <c r="AI63" s="9">
        <f t="shared" si="6"/>
        <v>0</v>
      </c>
      <c r="AJ63" s="9">
        <f t="shared" si="7"/>
        <v>0</v>
      </c>
      <c r="AK63" s="9">
        <f t="shared" si="8"/>
        <v>0</v>
      </c>
      <c r="AL63" s="9">
        <f t="shared" si="9"/>
        <v>0</v>
      </c>
      <c r="AM63" s="9">
        <f t="shared" si="10"/>
        <v>0</v>
      </c>
      <c r="AN63" s="9">
        <f t="shared" si="11"/>
        <v>1952795</v>
      </c>
    </row>
    <row r="64" spans="1:40" ht="19.5" customHeight="1" x14ac:dyDescent="0.2">
      <c r="A64" s="6" t="s">
        <v>127</v>
      </c>
      <c r="B64" s="7" t="s">
        <v>128</v>
      </c>
      <c r="C64" s="7" t="s">
        <v>129</v>
      </c>
      <c r="D64" s="8" t="s">
        <v>130</v>
      </c>
      <c r="E64" s="9">
        <f t="shared" si="74"/>
        <v>28226451</v>
      </c>
      <c r="F64" s="10">
        <v>28226451</v>
      </c>
      <c r="G64" s="10">
        <v>16150000</v>
      </c>
      <c r="H64" s="10">
        <v>3811101</v>
      </c>
      <c r="I64" s="10"/>
      <c r="J64" s="10">
        <f t="shared" ref="J64:J86" si="80">L64+O64</f>
        <v>1500000</v>
      </c>
      <c r="K64" s="10"/>
      <c r="L64" s="10">
        <v>1500000</v>
      </c>
      <c r="M64" s="10"/>
      <c r="N64" s="10"/>
      <c r="O64" s="10">
        <f t="shared" si="75"/>
        <v>0</v>
      </c>
      <c r="P64" s="10">
        <f t="shared" si="76"/>
        <v>29726451</v>
      </c>
      <c r="Q64" s="9">
        <f t="shared" si="77"/>
        <v>-205490</v>
      </c>
      <c r="R64" s="10">
        <v>-205490</v>
      </c>
      <c r="S64" s="10">
        <v>-700000</v>
      </c>
      <c r="T64" s="10">
        <v>343800</v>
      </c>
      <c r="U64" s="10"/>
      <c r="V64" s="10">
        <f t="shared" ref="V64:V86" si="81">X64+AA64</f>
        <v>0</v>
      </c>
      <c r="W64" s="10"/>
      <c r="X64" s="10"/>
      <c r="Y64" s="10"/>
      <c r="Z64" s="10"/>
      <c r="AA64" s="10">
        <f t="shared" si="78"/>
        <v>0</v>
      </c>
      <c r="AB64" s="10">
        <f t="shared" si="79"/>
        <v>-205490</v>
      </c>
      <c r="AC64" s="9">
        <f t="shared" si="3"/>
        <v>28020961</v>
      </c>
      <c r="AD64" s="9">
        <f t="shared" si="22"/>
        <v>28020961</v>
      </c>
      <c r="AE64" s="9">
        <f t="shared" si="4"/>
        <v>15450000</v>
      </c>
      <c r="AF64" s="9">
        <f t="shared" si="12"/>
        <v>4154901</v>
      </c>
      <c r="AG64" s="9">
        <f t="shared" si="13"/>
        <v>0</v>
      </c>
      <c r="AH64" s="9">
        <f t="shared" si="5"/>
        <v>1500000</v>
      </c>
      <c r="AI64" s="9">
        <f t="shared" si="6"/>
        <v>0</v>
      </c>
      <c r="AJ64" s="9">
        <f t="shared" si="7"/>
        <v>1500000</v>
      </c>
      <c r="AK64" s="9">
        <f t="shared" si="8"/>
        <v>0</v>
      </c>
      <c r="AL64" s="9">
        <f t="shared" si="9"/>
        <v>0</v>
      </c>
      <c r="AM64" s="9">
        <f t="shared" si="10"/>
        <v>0</v>
      </c>
      <c r="AN64" s="9">
        <f t="shared" si="11"/>
        <v>29520961</v>
      </c>
    </row>
    <row r="65" spans="1:40" ht="36" customHeight="1" x14ac:dyDescent="0.2">
      <c r="A65" s="6" t="s">
        <v>131</v>
      </c>
      <c r="B65" s="7" t="s">
        <v>132</v>
      </c>
      <c r="C65" s="7" t="s">
        <v>133</v>
      </c>
      <c r="D65" s="8" t="s">
        <v>272</v>
      </c>
      <c r="E65" s="9">
        <f t="shared" si="74"/>
        <v>30714200</v>
      </c>
      <c r="F65" s="10">
        <v>30714200</v>
      </c>
      <c r="G65" s="10">
        <v>11625000</v>
      </c>
      <c r="H65" s="10">
        <v>8662500</v>
      </c>
      <c r="I65" s="10"/>
      <c r="J65" s="10">
        <f t="shared" si="80"/>
        <v>3353267</v>
      </c>
      <c r="K65" s="10">
        <v>596125</v>
      </c>
      <c r="L65" s="10">
        <v>2757142</v>
      </c>
      <c r="M65" s="10"/>
      <c r="N65" s="10"/>
      <c r="O65" s="10">
        <f t="shared" si="75"/>
        <v>596125</v>
      </c>
      <c r="P65" s="10">
        <f t="shared" si="76"/>
        <v>34067467</v>
      </c>
      <c r="Q65" s="9">
        <f t="shared" si="77"/>
        <v>-1442010</v>
      </c>
      <c r="R65" s="10">
        <v>-1442010</v>
      </c>
      <c r="S65" s="10">
        <v>-1000000</v>
      </c>
      <c r="T65" s="10">
        <f>453000-11800</f>
        <v>441200</v>
      </c>
      <c r="U65" s="10"/>
      <c r="V65" s="10">
        <f t="shared" si="81"/>
        <v>0</v>
      </c>
      <c r="W65" s="10"/>
      <c r="X65" s="10"/>
      <c r="Y65" s="10"/>
      <c r="Z65" s="10"/>
      <c r="AA65" s="10">
        <f t="shared" si="78"/>
        <v>0</v>
      </c>
      <c r="AB65" s="10">
        <f t="shared" si="79"/>
        <v>-1442010</v>
      </c>
      <c r="AC65" s="9">
        <f t="shared" si="3"/>
        <v>29272190</v>
      </c>
      <c r="AD65" s="9">
        <f t="shared" si="22"/>
        <v>29272190</v>
      </c>
      <c r="AE65" s="9">
        <f t="shared" si="4"/>
        <v>10625000</v>
      </c>
      <c r="AF65" s="9">
        <f t="shared" si="12"/>
        <v>9103700</v>
      </c>
      <c r="AG65" s="9">
        <f t="shared" si="13"/>
        <v>0</v>
      </c>
      <c r="AH65" s="9">
        <f t="shared" si="5"/>
        <v>3353267</v>
      </c>
      <c r="AI65" s="9">
        <f t="shared" si="6"/>
        <v>596125</v>
      </c>
      <c r="AJ65" s="9">
        <f t="shared" si="7"/>
        <v>2757142</v>
      </c>
      <c r="AK65" s="9">
        <f t="shared" si="8"/>
        <v>0</v>
      </c>
      <c r="AL65" s="9">
        <f t="shared" si="9"/>
        <v>0</v>
      </c>
      <c r="AM65" s="9">
        <f t="shared" si="10"/>
        <v>596125</v>
      </c>
      <c r="AN65" s="9">
        <f t="shared" si="11"/>
        <v>32625457</v>
      </c>
    </row>
    <row r="66" spans="1:40" ht="46.15" customHeight="1" x14ac:dyDescent="0.2">
      <c r="A66" s="6" t="s">
        <v>135</v>
      </c>
      <c r="B66" s="7" t="s">
        <v>136</v>
      </c>
      <c r="C66" s="7" t="s">
        <v>129</v>
      </c>
      <c r="D66" s="8" t="s">
        <v>273</v>
      </c>
      <c r="E66" s="9">
        <f t="shared" si="74"/>
        <v>18100</v>
      </c>
      <c r="F66" s="10">
        <v>18100</v>
      </c>
      <c r="G66" s="10"/>
      <c r="H66" s="10"/>
      <c r="I66" s="10"/>
      <c r="J66" s="10">
        <f t="shared" si="80"/>
        <v>0</v>
      </c>
      <c r="K66" s="10"/>
      <c r="L66" s="10"/>
      <c r="M66" s="10"/>
      <c r="N66" s="10"/>
      <c r="O66" s="10">
        <f t="shared" si="75"/>
        <v>0</v>
      </c>
      <c r="P66" s="10">
        <f t="shared" si="76"/>
        <v>18100</v>
      </c>
      <c r="Q66" s="9">
        <f t="shared" si="77"/>
        <v>0</v>
      </c>
      <c r="R66" s="10"/>
      <c r="S66" s="10"/>
      <c r="T66" s="10"/>
      <c r="U66" s="10"/>
      <c r="V66" s="10">
        <f t="shared" si="81"/>
        <v>0</v>
      </c>
      <c r="W66" s="10"/>
      <c r="X66" s="10"/>
      <c r="Y66" s="10"/>
      <c r="Z66" s="10"/>
      <c r="AA66" s="10">
        <f t="shared" si="78"/>
        <v>0</v>
      </c>
      <c r="AB66" s="10">
        <f t="shared" si="79"/>
        <v>0</v>
      </c>
      <c r="AC66" s="9">
        <f t="shared" si="3"/>
        <v>18100</v>
      </c>
      <c r="AD66" s="9">
        <f t="shared" si="22"/>
        <v>18100</v>
      </c>
      <c r="AE66" s="9">
        <f t="shared" si="4"/>
        <v>0</v>
      </c>
      <c r="AF66" s="9">
        <f t="shared" si="12"/>
        <v>0</v>
      </c>
      <c r="AG66" s="9">
        <f t="shared" si="13"/>
        <v>0</v>
      </c>
      <c r="AH66" s="9">
        <f t="shared" si="5"/>
        <v>0</v>
      </c>
      <c r="AI66" s="9">
        <f t="shared" si="6"/>
        <v>0</v>
      </c>
      <c r="AJ66" s="9">
        <f t="shared" si="7"/>
        <v>0</v>
      </c>
      <c r="AK66" s="9">
        <f t="shared" si="8"/>
        <v>0</v>
      </c>
      <c r="AL66" s="9">
        <f t="shared" si="9"/>
        <v>0</v>
      </c>
      <c r="AM66" s="9">
        <f t="shared" si="10"/>
        <v>0</v>
      </c>
      <c r="AN66" s="9">
        <f t="shared" si="11"/>
        <v>18100</v>
      </c>
    </row>
    <row r="67" spans="1:40" ht="36" customHeight="1" x14ac:dyDescent="0.2">
      <c r="A67" s="6" t="s">
        <v>137</v>
      </c>
      <c r="B67" s="7" t="s">
        <v>138</v>
      </c>
      <c r="C67" s="7" t="s">
        <v>133</v>
      </c>
      <c r="D67" s="8" t="s">
        <v>274</v>
      </c>
      <c r="E67" s="9">
        <f t="shared" si="74"/>
        <v>68727400</v>
      </c>
      <c r="F67" s="10">
        <v>68727400</v>
      </c>
      <c r="G67" s="10">
        <v>56333900</v>
      </c>
      <c r="H67" s="10"/>
      <c r="I67" s="10"/>
      <c r="J67" s="10">
        <f t="shared" si="80"/>
        <v>0</v>
      </c>
      <c r="K67" s="10"/>
      <c r="L67" s="10"/>
      <c r="M67" s="10"/>
      <c r="N67" s="10"/>
      <c r="O67" s="10">
        <f t="shared" si="75"/>
        <v>0</v>
      </c>
      <c r="P67" s="10">
        <f t="shared" si="76"/>
        <v>68727400</v>
      </c>
      <c r="Q67" s="9">
        <f t="shared" si="77"/>
        <v>0</v>
      </c>
      <c r="R67" s="10"/>
      <c r="S67" s="10"/>
      <c r="T67" s="10"/>
      <c r="U67" s="10"/>
      <c r="V67" s="10">
        <f t="shared" si="81"/>
        <v>0</v>
      </c>
      <c r="W67" s="10"/>
      <c r="X67" s="10"/>
      <c r="Y67" s="10"/>
      <c r="Z67" s="10"/>
      <c r="AA67" s="10">
        <f t="shared" si="78"/>
        <v>0</v>
      </c>
      <c r="AB67" s="10">
        <f t="shared" si="79"/>
        <v>0</v>
      </c>
      <c r="AC67" s="9">
        <f t="shared" si="3"/>
        <v>68727400</v>
      </c>
      <c r="AD67" s="9">
        <f t="shared" si="22"/>
        <v>68727400</v>
      </c>
      <c r="AE67" s="9">
        <f t="shared" si="4"/>
        <v>56333900</v>
      </c>
      <c r="AF67" s="9">
        <f t="shared" si="12"/>
        <v>0</v>
      </c>
      <c r="AG67" s="9">
        <f t="shared" si="13"/>
        <v>0</v>
      </c>
      <c r="AH67" s="9">
        <f t="shared" si="5"/>
        <v>0</v>
      </c>
      <c r="AI67" s="9">
        <f t="shared" si="6"/>
        <v>0</v>
      </c>
      <c r="AJ67" s="9">
        <f t="shared" si="7"/>
        <v>0</v>
      </c>
      <c r="AK67" s="9">
        <f t="shared" si="8"/>
        <v>0</v>
      </c>
      <c r="AL67" s="9">
        <f t="shared" si="9"/>
        <v>0</v>
      </c>
      <c r="AM67" s="9">
        <f t="shared" si="10"/>
        <v>0</v>
      </c>
      <c r="AN67" s="9">
        <f t="shared" si="11"/>
        <v>68727400</v>
      </c>
    </row>
    <row r="68" spans="1:40" ht="30.75" hidden="1" customHeight="1" x14ac:dyDescent="0.2">
      <c r="A68" s="25" t="s">
        <v>250</v>
      </c>
      <c r="B68" s="26" t="s">
        <v>251</v>
      </c>
      <c r="C68" s="26" t="s">
        <v>133</v>
      </c>
      <c r="D68" s="8" t="s">
        <v>134</v>
      </c>
      <c r="E68" s="9">
        <f t="shared" si="74"/>
        <v>0</v>
      </c>
      <c r="F68" s="10"/>
      <c r="G68" s="10"/>
      <c r="H68" s="10"/>
      <c r="I68" s="10"/>
      <c r="J68" s="10">
        <f t="shared" si="80"/>
        <v>0</v>
      </c>
      <c r="K68" s="10"/>
      <c r="L68" s="10"/>
      <c r="M68" s="10"/>
      <c r="N68" s="10"/>
      <c r="O68" s="10">
        <f>K68</f>
        <v>0</v>
      </c>
      <c r="P68" s="10">
        <f>E68+J68</f>
        <v>0</v>
      </c>
      <c r="Q68" s="9">
        <f>R68+U68</f>
        <v>0</v>
      </c>
      <c r="R68" s="10"/>
      <c r="S68" s="10"/>
      <c r="T68" s="10"/>
      <c r="U68" s="10"/>
      <c r="V68" s="10">
        <f t="shared" si="81"/>
        <v>0</v>
      </c>
      <c r="W68" s="10"/>
      <c r="X68" s="10"/>
      <c r="Y68" s="10"/>
      <c r="Z68" s="10"/>
      <c r="AA68" s="10">
        <f>W68</f>
        <v>0</v>
      </c>
      <c r="AB68" s="10">
        <f>Q68+V68</f>
        <v>0</v>
      </c>
      <c r="AC68" s="9">
        <f t="shared" ref="AC68:AN68" si="82">E68+Q68</f>
        <v>0</v>
      </c>
      <c r="AD68" s="9">
        <f t="shared" si="82"/>
        <v>0</v>
      </c>
      <c r="AE68" s="9">
        <f t="shared" si="82"/>
        <v>0</v>
      </c>
      <c r="AF68" s="9">
        <f t="shared" si="82"/>
        <v>0</v>
      </c>
      <c r="AG68" s="9">
        <f t="shared" si="82"/>
        <v>0</v>
      </c>
      <c r="AH68" s="9">
        <f t="shared" si="82"/>
        <v>0</v>
      </c>
      <c r="AI68" s="9">
        <f t="shared" si="82"/>
        <v>0</v>
      </c>
      <c r="AJ68" s="9">
        <f t="shared" si="82"/>
        <v>0</v>
      </c>
      <c r="AK68" s="9">
        <f t="shared" si="82"/>
        <v>0</v>
      </c>
      <c r="AL68" s="9">
        <f t="shared" si="82"/>
        <v>0</v>
      </c>
      <c r="AM68" s="9">
        <f t="shared" si="82"/>
        <v>0</v>
      </c>
      <c r="AN68" s="9">
        <f t="shared" si="82"/>
        <v>0</v>
      </c>
    </row>
    <row r="69" spans="1:40" ht="31.9" customHeight="1" x14ac:dyDescent="0.2">
      <c r="A69" s="6" t="s">
        <v>139</v>
      </c>
      <c r="B69" s="7" t="s">
        <v>140</v>
      </c>
      <c r="C69" s="7" t="s">
        <v>141</v>
      </c>
      <c r="D69" s="8" t="s">
        <v>142</v>
      </c>
      <c r="E69" s="9">
        <f t="shared" si="74"/>
        <v>7667900</v>
      </c>
      <c r="F69" s="10">
        <v>7667900</v>
      </c>
      <c r="G69" s="10">
        <v>5600770</v>
      </c>
      <c r="H69" s="10">
        <v>165900</v>
      </c>
      <c r="I69" s="10"/>
      <c r="J69" s="10">
        <f t="shared" si="80"/>
        <v>0</v>
      </c>
      <c r="K69" s="10"/>
      <c r="L69" s="10"/>
      <c r="M69" s="10"/>
      <c r="N69" s="10"/>
      <c r="O69" s="10">
        <f t="shared" si="75"/>
        <v>0</v>
      </c>
      <c r="P69" s="10">
        <f t="shared" si="76"/>
        <v>7667900</v>
      </c>
      <c r="Q69" s="9">
        <f t="shared" si="77"/>
        <v>28355</v>
      </c>
      <c r="R69" s="10">
        <v>28355</v>
      </c>
      <c r="S69" s="10"/>
      <c r="T69" s="10">
        <v>175</v>
      </c>
      <c r="U69" s="10"/>
      <c r="V69" s="10">
        <f t="shared" si="81"/>
        <v>0</v>
      </c>
      <c r="W69" s="10"/>
      <c r="X69" s="10"/>
      <c r="Y69" s="10"/>
      <c r="Z69" s="10"/>
      <c r="AA69" s="10">
        <f t="shared" si="78"/>
        <v>0</v>
      </c>
      <c r="AB69" s="10">
        <f t="shared" si="79"/>
        <v>28355</v>
      </c>
      <c r="AC69" s="9">
        <f t="shared" si="3"/>
        <v>7696255</v>
      </c>
      <c r="AD69" s="9">
        <f t="shared" si="22"/>
        <v>7696255</v>
      </c>
      <c r="AE69" s="9">
        <f t="shared" si="4"/>
        <v>5600770</v>
      </c>
      <c r="AF69" s="9">
        <f t="shared" si="12"/>
        <v>166075</v>
      </c>
      <c r="AG69" s="9">
        <f t="shared" si="13"/>
        <v>0</v>
      </c>
      <c r="AH69" s="9">
        <f t="shared" si="5"/>
        <v>0</v>
      </c>
      <c r="AI69" s="9">
        <f t="shared" si="6"/>
        <v>0</v>
      </c>
      <c r="AJ69" s="9">
        <f t="shared" si="7"/>
        <v>0</v>
      </c>
      <c r="AK69" s="9">
        <f t="shared" si="8"/>
        <v>0</v>
      </c>
      <c r="AL69" s="9">
        <f t="shared" si="9"/>
        <v>0</v>
      </c>
      <c r="AM69" s="9">
        <f t="shared" si="10"/>
        <v>0</v>
      </c>
      <c r="AN69" s="9">
        <f t="shared" si="11"/>
        <v>7696255</v>
      </c>
    </row>
    <row r="70" spans="1:40" ht="28.9" customHeight="1" x14ac:dyDescent="0.2">
      <c r="A70" s="6" t="s">
        <v>143</v>
      </c>
      <c r="B70" s="7" t="s">
        <v>144</v>
      </c>
      <c r="C70" s="7" t="s">
        <v>34</v>
      </c>
      <c r="D70" s="8" t="s">
        <v>145</v>
      </c>
      <c r="E70" s="9">
        <f t="shared" si="74"/>
        <v>4482000</v>
      </c>
      <c r="F70" s="10">
        <v>4482000</v>
      </c>
      <c r="G70" s="10">
        <v>3500000</v>
      </c>
      <c r="H70" s="10"/>
      <c r="I70" s="10"/>
      <c r="J70" s="10">
        <f t="shared" si="80"/>
        <v>0</v>
      </c>
      <c r="K70" s="10"/>
      <c r="L70" s="10"/>
      <c r="M70" s="10"/>
      <c r="N70" s="10"/>
      <c r="O70" s="10">
        <f t="shared" si="75"/>
        <v>0</v>
      </c>
      <c r="P70" s="10">
        <f t="shared" si="76"/>
        <v>4482000</v>
      </c>
      <c r="Q70" s="9">
        <f t="shared" si="77"/>
        <v>105565</v>
      </c>
      <c r="R70" s="10">
        <v>105565</v>
      </c>
      <c r="S70" s="10">
        <v>90000</v>
      </c>
      <c r="T70" s="10">
        <v>29000</v>
      </c>
      <c r="U70" s="10"/>
      <c r="V70" s="10">
        <f t="shared" si="81"/>
        <v>0</v>
      </c>
      <c r="W70" s="10"/>
      <c r="X70" s="10"/>
      <c r="Y70" s="10"/>
      <c r="Z70" s="10"/>
      <c r="AA70" s="10">
        <f t="shared" si="78"/>
        <v>0</v>
      </c>
      <c r="AB70" s="10">
        <f t="shared" si="79"/>
        <v>105565</v>
      </c>
      <c r="AC70" s="9">
        <f t="shared" si="3"/>
        <v>4587565</v>
      </c>
      <c r="AD70" s="9">
        <f t="shared" si="22"/>
        <v>4587565</v>
      </c>
      <c r="AE70" s="9">
        <f t="shared" si="4"/>
        <v>3590000</v>
      </c>
      <c r="AF70" s="9">
        <f t="shared" si="12"/>
        <v>29000</v>
      </c>
      <c r="AG70" s="9">
        <f t="shared" si="13"/>
        <v>0</v>
      </c>
      <c r="AH70" s="9">
        <f t="shared" si="5"/>
        <v>0</v>
      </c>
      <c r="AI70" s="9">
        <f t="shared" si="6"/>
        <v>0</v>
      </c>
      <c r="AJ70" s="9">
        <f t="shared" si="7"/>
        <v>0</v>
      </c>
      <c r="AK70" s="9">
        <f t="shared" si="8"/>
        <v>0</v>
      </c>
      <c r="AL70" s="9">
        <f t="shared" si="9"/>
        <v>0</v>
      </c>
      <c r="AM70" s="9">
        <f t="shared" si="10"/>
        <v>0</v>
      </c>
      <c r="AN70" s="9">
        <f t="shared" si="11"/>
        <v>4587565</v>
      </c>
    </row>
    <row r="71" spans="1:40" ht="33" hidden="1" customHeight="1" x14ac:dyDescent="0.2">
      <c r="A71" s="6">
        <v>611142</v>
      </c>
      <c r="B71" s="7">
        <v>1142</v>
      </c>
      <c r="C71" s="26" t="s">
        <v>34</v>
      </c>
      <c r="D71" s="14" t="s">
        <v>35</v>
      </c>
      <c r="E71" s="9">
        <f t="shared" si="74"/>
        <v>0</v>
      </c>
      <c r="F71" s="10"/>
      <c r="G71" s="10"/>
      <c r="H71" s="10"/>
      <c r="I71" s="10"/>
      <c r="J71" s="10">
        <f t="shared" si="80"/>
        <v>0</v>
      </c>
      <c r="K71" s="10"/>
      <c r="L71" s="10"/>
      <c r="M71" s="10"/>
      <c r="N71" s="10"/>
      <c r="O71" s="10">
        <f t="shared" si="75"/>
        <v>0</v>
      </c>
      <c r="P71" s="10">
        <f t="shared" si="76"/>
        <v>0</v>
      </c>
      <c r="Q71" s="9">
        <f t="shared" si="77"/>
        <v>0</v>
      </c>
      <c r="R71" s="10"/>
      <c r="S71" s="10"/>
      <c r="T71" s="10"/>
      <c r="U71" s="10"/>
      <c r="V71" s="10">
        <f t="shared" si="81"/>
        <v>0</v>
      </c>
      <c r="W71" s="10"/>
      <c r="X71" s="10"/>
      <c r="Y71" s="10"/>
      <c r="Z71" s="10"/>
      <c r="AA71" s="10">
        <f>W71</f>
        <v>0</v>
      </c>
      <c r="AB71" s="10">
        <f>Q71+V71</f>
        <v>0</v>
      </c>
      <c r="AC71" s="9">
        <f t="shared" ref="AC71:AN71" si="83">E71+Q71</f>
        <v>0</v>
      </c>
      <c r="AD71" s="9">
        <f t="shared" si="83"/>
        <v>0</v>
      </c>
      <c r="AE71" s="9">
        <f t="shared" si="83"/>
        <v>0</v>
      </c>
      <c r="AF71" s="9">
        <f t="shared" si="83"/>
        <v>0</v>
      </c>
      <c r="AG71" s="9">
        <f t="shared" si="83"/>
        <v>0</v>
      </c>
      <c r="AH71" s="9">
        <f t="shared" si="83"/>
        <v>0</v>
      </c>
      <c r="AI71" s="9">
        <f t="shared" si="83"/>
        <v>0</v>
      </c>
      <c r="AJ71" s="9">
        <f t="shared" si="83"/>
        <v>0</v>
      </c>
      <c r="AK71" s="9">
        <f t="shared" si="83"/>
        <v>0</v>
      </c>
      <c r="AL71" s="9">
        <f t="shared" si="83"/>
        <v>0</v>
      </c>
      <c r="AM71" s="9">
        <f t="shared" si="83"/>
        <v>0</v>
      </c>
      <c r="AN71" s="9">
        <f t="shared" si="83"/>
        <v>0</v>
      </c>
    </row>
    <row r="72" spans="1:40" ht="36.75" customHeight="1" x14ac:dyDescent="0.2">
      <c r="A72" s="6" t="s">
        <v>146</v>
      </c>
      <c r="B72" s="7" t="s">
        <v>147</v>
      </c>
      <c r="C72" s="7" t="s">
        <v>34</v>
      </c>
      <c r="D72" s="8" t="s">
        <v>148</v>
      </c>
      <c r="E72" s="9">
        <f t="shared" si="74"/>
        <v>463200</v>
      </c>
      <c r="F72" s="10">
        <v>463200</v>
      </c>
      <c r="G72" s="10">
        <v>235000</v>
      </c>
      <c r="H72" s="10">
        <v>150500</v>
      </c>
      <c r="I72" s="10"/>
      <c r="J72" s="10">
        <f t="shared" si="80"/>
        <v>0</v>
      </c>
      <c r="K72" s="10"/>
      <c r="L72" s="10"/>
      <c r="M72" s="10"/>
      <c r="N72" s="10"/>
      <c r="O72" s="10">
        <f t="shared" si="75"/>
        <v>0</v>
      </c>
      <c r="P72" s="10">
        <f t="shared" si="76"/>
        <v>463200</v>
      </c>
      <c r="Q72" s="9">
        <f t="shared" si="77"/>
        <v>0</v>
      </c>
      <c r="R72" s="10"/>
      <c r="S72" s="10">
        <v>-2900</v>
      </c>
      <c r="T72" s="10">
        <v>2800</v>
      </c>
      <c r="U72" s="10"/>
      <c r="V72" s="10">
        <f t="shared" si="81"/>
        <v>0</v>
      </c>
      <c r="W72" s="10"/>
      <c r="X72" s="10"/>
      <c r="Y72" s="10"/>
      <c r="Z72" s="10"/>
      <c r="AA72" s="10">
        <f t="shared" si="78"/>
        <v>0</v>
      </c>
      <c r="AB72" s="10">
        <f t="shared" si="79"/>
        <v>0</v>
      </c>
      <c r="AC72" s="9">
        <f t="shared" si="3"/>
        <v>463200</v>
      </c>
      <c r="AD72" s="9">
        <f t="shared" si="22"/>
        <v>463200</v>
      </c>
      <c r="AE72" s="9">
        <f t="shared" si="4"/>
        <v>232100</v>
      </c>
      <c r="AF72" s="9">
        <f t="shared" si="12"/>
        <v>153300</v>
      </c>
      <c r="AG72" s="9">
        <f t="shared" si="13"/>
        <v>0</v>
      </c>
      <c r="AH72" s="9">
        <f t="shared" si="5"/>
        <v>0</v>
      </c>
      <c r="AI72" s="9">
        <f t="shared" si="6"/>
        <v>0</v>
      </c>
      <c r="AJ72" s="9">
        <f t="shared" si="7"/>
        <v>0</v>
      </c>
      <c r="AK72" s="9">
        <f t="shared" si="8"/>
        <v>0</v>
      </c>
      <c r="AL72" s="9">
        <f t="shared" si="9"/>
        <v>0</v>
      </c>
      <c r="AM72" s="9">
        <f t="shared" si="10"/>
        <v>0</v>
      </c>
      <c r="AN72" s="9">
        <f t="shared" si="11"/>
        <v>463200</v>
      </c>
    </row>
    <row r="73" spans="1:40" ht="36.75" customHeight="1" x14ac:dyDescent="0.2">
      <c r="A73" s="6" t="s">
        <v>149</v>
      </c>
      <c r="B73" s="7" t="s">
        <v>150</v>
      </c>
      <c r="C73" s="7" t="s">
        <v>34</v>
      </c>
      <c r="D73" s="8" t="s">
        <v>151</v>
      </c>
      <c r="E73" s="9">
        <f t="shared" si="74"/>
        <v>2091775</v>
      </c>
      <c r="F73" s="10">
        <v>2091775</v>
      </c>
      <c r="G73" s="10">
        <v>1714570</v>
      </c>
      <c r="H73" s="10"/>
      <c r="I73" s="10"/>
      <c r="J73" s="10">
        <f t="shared" si="80"/>
        <v>0</v>
      </c>
      <c r="K73" s="10"/>
      <c r="L73" s="10"/>
      <c r="M73" s="10"/>
      <c r="N73" s="10"/>
      <c r="O73" s="10">
        <f t="shared" si="75"/>
        <v>0</v>
      </c>
      <c r="P73" s="10">
        <f t="shared" si="76"/>
        <v>2091775</v>
      </c>
      <c r="Q73" s="9">
        <f t="shared" si="77"/>
        <v>0</v>
      </c>
      <c r="R73" s="10"/>
      <c r="S73" s="10"/>
      <c r="T73" s="10"/>
      <c r="U73" s="10"/>
      <c r="V73" s="10">
        <f t="shared" si="81"/>
        <v>0</v>
      </c>
      <c r="W73" s="10"/>
      <c r="X73" s="10"/>
      <c r="Y73" s="10"/>
      <c r="Z73" s="10"/>
      <c r="AA73" s="10">
        <f t="shared" si="78"/>
        <v>0</v>
      </c>
      <c r="AB73" s="10">
        <f t="shared" si="79"/>
        <v>0</v>
      </c>
      <c r="AC73" s="9">
        <f t="shared" si="3"/>
        <v>2091775</v>
      </c>
      <c r="AD73" s="9">
        <f t="shared" si="22"/>
        <v>2091775</v>
      </c>
      <c r="AE73" s="9">
        <f t="shared" si="4"/>
        <v>1714570</v>
      </c>
      <c r="AF73" s="9">
        <f t="shared" si="12"/>
        <v>0</v>
      </c>
      <c r="AG73" s="9">
        <f t="shared" si="13"/>
        <v>0</v>
      </c>
      <c r="AH73" s="9">
        <f t="shared" si="5"/>
        <v>0</v>
      </c>
      <c r="AI73" s="9">
        <f t="shared" si="6"/>
        <v>0</v>
      </c>
      <c r="AJ73" s="9">
        <f t="shared" si="7"/>
        <v>0</v>
      </c>
      <c r="AK73" s="9">
        <f t="shared" si="8"/>
        <v>0</v>
      </c>
      <c r="AL73" s="9">
        <f t="shared" si="9"/>
        <v>0</v>
      </c>
      <c r="AM73" s="9">
        <f t="shared" si="10"/>
        <v>0</v>
      </c>
      <c r="AN73" s="9">
        <f t="shared" si="11"/>
        <v>2091775</v>
      </c>
    </row>
    <row r="74" spans="1:40" ht="34.15" customHeight="1" x14ac:dyDescent="0.2">
      <c r="A74" s="6" t="s">
        <v>152</v>
      </c>
      <c r="B74" s="7" t="s">
        <v>153</v>
      </c>
      <c r="C74" s="7" t="s">
        <v>34</v>
      </c>
      <c r="D74" s="8" t="s">
        <v>154</v>
      </c>
      <c r="E74" s="9">
        <f t="shared" si="74"/>
        <v>363900</v>
      </c>
      <c r="F74" s="10">
        <v>363900</v>
      </c>
      <c r="G74" s="10">
        <v>293000</v>
      </c>
      <c r="H74" s="10"/>
      <c r="I74" s="10"/>
      <c r="J74" s="10">
        <f t="shared" si="80"/>
        <v>0</v>
      </c>
      <c r="K74" s="10"/>
      <c r="L74" s="10"/>
      <c r="M74" s="10"/>
      <c r="N74" s="10"/>
      <c r="O74" s="10">
        <f t="shared" si="75"/>
        <v>0</v>
      </c>
      <c r="P74" s="10">
        <f t="shared" si="76"/>
        <v>363900</v>
      </c>
      <c r="Q74" s="9">
        <f t="shared" si="77"/>
        <v>-1000</v>
      </c>
      <c r="R74" s="10">
        <v>-1000</v>
      </c>
      <c r="S74" s="10"/>
      <c r="T74" s="10"/>
      <c r="U74" s="10"/>
      <c r="V74" s="10">
        <f t="shared" si="81"/>
        <v>0</v>
      </c>
      <c r="W74" s="10"/>
      <c r="X74" s="10"/>
      <c r="Y74" s="10"/>
      <c r="Z74" s="10"/>
      <c r="AA74" s="10">
        <f t="shared" si="78"/>
        <v>0</v>
      </c>
      <c r="AB74" s="10">
        <f t="shared" si="79"/>
        <v>-1000</v>
      </c>
      <c r="AC74" s="9">
        <f t="shared" si="3"/>
        <v>362900</v>
      </c>
      <c r="AD74" s="9">
        <f t="shared" si="22"/>
        <v>362900</v>
      </c>
      <c r="AE74" s="9">
        <f t="shared" si="4"/>
        <v>293000</v>
      </c>
      <c r="AF74" s="9">
        <f t="shared" si="12"/>
        <v>0</v>
      </c>
      <c r="AG74" s="9">
        <f t="shared" si="13"/>
        <v>0</v>
      </c>
      <c r="AH74" s="9">
        <f t="shared" si="5"/>
        <v>0</v>
      </c>
      <c r="AI74" s="9">
        <f t="shared" si="6"/>
        <v>0</v>
      </c>
      <c r="AJ74" s="9">
        <f t="shared" si="7"/>
        <v>0</v>
      </c>
      <c r="AK74" s="9">
        <f t="shared" si="8"/>
        <v>0</v>
      </c>
      <c r="AL74" s="9">
        <f t="shared" si="9"/>
        <v>0</v>
      </c>
      <c r="AM74" s="9">
        <f t="shared" si="10"/>
        <v>0</v>
      </c>
      <c r="AN74" s="9">
        <f t="shared" si="11"/>
        <v>362900</v>
      </c>
    </row>
    <row r="75" spans="1:40" ht="54" customHeight="1" x14ac:dyDescent="0.2">
      <c r="A75" s="25" t="s">
        <v>309</v>
      </c>
      <c r="B75" s="7">
        <v>1181</v>
      </c>
      <c r="C75" s="7" t="s">
        <v>34</v>
      </c>
      <c r="D75" s="34" t="s">
        <v>308</v>
      </c>
      <c r="E75" s="9">
        <f t="shared" si="74"/>
        <v>0</v>
      </c>
      <c r="F75" s="10"/>
      <c r="G75" s="10"/>
      <c r="H75" s="10"/>
      <c r="I75" s="10"/>
      <c r="J75" s="10">
        <f t="shared" si="80"/>
        <v>0</v>
      </c>
      <c r="K75" s="10"/>
      <c r="L75" s="10"/>
      <c r="M75" s="10"/>
      <c r="N75" s="10"/>
      <c r="O75" s="10">
        <f t="shared" si="75"/>
        <v>0</v>
      </c>
      <c r="P75" s="10">
        <f t="shared" si="76"/>
        <v>0</v>
      </c>
      <c r="Q75" s="9">
        <f t="shared" si="77"/>
        <v>0</v>
      </c>
      <c r="R75" s="10"/>
      <c r="S75" s="10"/>
      <c r="T75" s="10"/>
      <c r="U75" s="10"/>
      <c r="V75" s="10">
        <f t="shared" si="81"/>
        <v>360318</v>
      </c>
      <c r="W75" s="10">
        <v>360318</v>
      </c>
      <c r="X75" s="10"/>
      <c r="Y75" s="10"/>
      <c r="Z75" s="10"/>
      <c r="AA75" s="10">
        <f t="shared" si="78"/>
        <v>360318</v>
      </c>
      <c r="AB75" s="10">
        <f t="shared" ref="AB75:AB76" si="84">Q75+V75</f>
        <v>360318</v>
      </c>
      <c r="AC75" s="9">
        <f t="shared" ref="AC75:AC76" si="85">E75+Q75</f>
        <v>0</v>
      </c>
      <c r="AD75" s="9">
        <f t="shared" ref="AD75:AD76" si="86">F75+R75</f>
        <v>0</v>
      </c>
      <c r="AE75" s="9">
        <f t="shared" ref="AE75:AE76" si="87">G75+S75</f>
        <v>0</v>
      </c>
      <c r="AF75" s="9">
        <f t="shared" ref="AF75:AF76" si="88">H75+T75</f>
        <v>0</v>
      </c>
      <c r="AG75" s="9">
        <f t="shared" ref="AG75:AG76" si="89">I75+U75</f>
        <v>0</v>
      </c>
      <c r="AH75" s="9">
        <f t="shared" ref="AH75:AH76" si="90">J75+V75</f>
        <v>360318</v>
      </c>
      <c r="AI75" s="9">
        <f t="shared" ref="AI75:AI76" si="91">K75+W75</f>
        <v>360318</v>
      </c>
      <c r="AJ75" s="9">
        <f t="shared" ref="AJ75:AJ76" si="92">L75+X75</f>
        <v>0</v>
      </c>
      <c r="AK75" s="9">
        <f t="shared" ref="AK75:AK76" si="93">M75+Y75</f>
        <v>0</v>
      </c>
      <c r="AL75" s="9">
        <f t="shared" ref="AL75:AL76" si="94">N75+Z75</f>
        <v>0</v>
      </c>
      <c r="AM75" s="9">
        <f t="shared" ref="AM75:AM76" si="95">O75+AA75</f>
        <v>360318</v>
      </c>
      <c r="AN75" s="9">
        <f t="shared" ref="AN75:AN76" si="96">P75+AB75</f>
        <v>360318</v>
      </c>
    </row>
    <row r="76" spans="1:40" ht="51" customHeight="1" x14ac:dyDescent="0.2">
      <c r="A76" s="25" t="s">
        <v>310</v>
      </c>
      <c r="B76" s="7">
        <v>1182</v>
      </c>
      <c r="C76" s="7" t="s">
        <v>34</v>
      </c>
      <c r="D76" s="5" t="s">
        <v>311</v>
      </c>
      <c r="E76" s="9">
        <f t="shared" si="74"/>
        <v>0</v>
      </c>
      <c r="F76" s="10"/>
      <c r="G76" s="10"/>
      <c r="H76" s="10"/>
      <c r="I76" s="10"/>
      <c r="J76" s="10">
        <f t="shared" si="80"/>
        <v>0</v>
      </c>
      <c r="K76" s="10"/>
      <c r="L76" s="10"/>
      <c r="M76" s="10"/>
      <c r="N76" s="10"/>
      <c r="O76" s="10">
        <f t="shared" si="75"/>
        <v>0</v>
      </c>
      <c r="P76" s="10">
        <f t="shared" si="76"/>
        <v>0</v>
      </c>
      <c r="Q76" s="9">
        <f t="shared" si="77"/>
        <v>0</v>
      </c>
      <c r="R76" s="10"/>
      <c r="S76" s="10"/>
      <c r="T76" s="10"/>
      <c r="U76" s="10"/>
      <c r="V76" s="10">
        <f t="shared" si="81"/>
        <v>840741</v>
      </c>
      <c r="W76" s="10">
        <v>840741</v>
      </c>
      <c r="X76" s="10"/>
      <c r="Y76" s="10"/>
      <c r="Z76" s="10"/>
      <c r="AA76" s="10">
        <f t="shared" si="78"/>
        <v>840741</v>
      </c>
      <c r="AB76" s="10">
        <f t="shared" si="84"/>
        <v>840741</v>
      </c>
      <c r="AC76" s="9">
        <f t="shared" si="85"/>
        <v>0</v>
      </c>
      <c r="AD76" s="9">
        <f t="shared" si="86"/>
        <v>0</v>
      </c>
      <c r="AE76" s="9">
        <f t="shared" si="87"/>
        <v>0</v>
      </c>
      <c r="AF76" s="9">
        <f t="shared" si="88"/>
        <v>0</v>
      </c>
      <c r="AG76" s="9">
        <f t="shared" si="89"/>
        <v>0</v>
      </c>
      <c r="AH76" s="9">
        <f t="shared" si="90"/>
        <v>840741</v>
      </c>
      <c r="AI76" s="9">
        <f t="shared" si="91"/>
        <v>840741</v>
      </c>
      <c r="AJ76" s="9">
        <f t="shared" si="92"/>
        <v>0</v>
      </c>
      <c r="AK76" s="9">
        <f t="shared" si="93"/>
        <v>0</v>
      </c>
      <c r="AL76" s="9">
        <f t="shared" si="94"/>
        <v>0</v>
      </c>
      <c r="AM76" s="9">
        <f t="shared" si="95"/>
        <v>840741</v>
      </c>
      <c r="AN76" s="9">
        <f t="shared" si="96"/>
        <v>840741</v>
      </c>
    </row>
    <row r="77" spans="1:40" s="2" customFormat="1" ht="51.75" customHeight="1" x14ac:dyDescent="0.2">
      <c r="A77" s="25" t="s">
        <v>258</v>
      </c>
      <c r="B77" s="26" t="s">
        <v>259</v>
      </c>
      <c r="C77" s="26" t="s">
        <v>34</v>
      </c>
      <c r="D77" s="8" t="s">
        <v>260</v>
      </c>
      <c r="E77" s="9">
        <f t="shared" si="74"/>
        <v>139359</v>
      </c>
      <c r="F77" s="10">
        <v>139359</v>
      </c>
      <c r="G77" s="10">
        <v>114229</v>
      </c>
      <c r="H77" s="10"/>
      <c r="I77" s="10"/>
      <c r="J77" s="10">
        <f t="shared" si="80"/>
        <v>0</v>
      </c>
      <c r="K77" s="10"/>
      <c r="L77" s="10"/>
      <c r="M77" s="10"/>
      <c r="N77" s="10"/>
      <c r="O77" s="10">
        <f t="shared" si="75"/>
        <v>0</v>
      </c>
      <c r="P77" s="10">
        <f t="shared" si="76"/>
        <v>139359</v>
      </c>
      <c r="Q77" s="9">
        <f t="shared" si="77"/>
        <v>0</v>
      </c>
      <c r="R77" s="10"/>
      <c r="S77" s="10"/>
      <c r="T77" s="10"/>
      <c r="U77" s="10"/>
      <c r="V77" s="10">
        <f t="shared" si="81"/>
        <v>0</v>
      </c>
      <c r="W77" s="10"/>
      <c r="X77" s="10"/>
      <c r="Y77" s="10"/>
      <c r="Z77" s="10"/>
      <c r="AA77" s="10">
        <f t="shared" ref="AA77:AA81" si="97">W77</f>
        <v>0</v>
      </c>
      <c r="AB77" s="10">
        <f t="shared" ref="AB77:AB82" si="98">Q77+V77</f>
        <v>0</v>
      </c>
      <c r="AC77" s="9">
        <f t="shared" ref="AC77:AC82" si="99">E77+Q77</f>
        <v>139359</v>
      </c>
      <c r="AD77" s="9">
        <f t="shared" ref="AD77:AD82" si="100">F77+R77</f>
        <v>139359</v>
      </c>
      <c r="AE77" s="9">
        <f t="shared" ref="AE77:AE82" si="101">G77+S77</f>
        <v>114229</v>
      </c>
      <c r="AF77" s="9">
        <f t="shared" ref="AF77:AF82" si="102">H77+T77</f>
        <v>0</v>
      </c>
      <c r="AG77" s="9">
        <f t="shared" ref="AG77:AG82" si="103">I77+U77</f>
        <v>0</v>
      </c>
      <c r="AH77" s="9">
        <f t="shared" ref="AH77:AH82" si="104">J77+V77</f>
        <v>0</v>
      </c>
      <c r="AI77" s="9">
        <f t="shared" ref="AI77:AI82" si="105">K77+W77</f>
        <v>0</v>
      </c>
      <c r="AJ77" s="9">
        <f t="shared" ref="AJ77:AJ82" si="106">L77+X77</f>
        <v>0</v>
      </c>
      <c r="AK77" s="9">
        <f t="shared" ref="AK77:AK82" si="107">M77+Y77</f>
        <v>0</v>
      </c>
      <c r="AL77" s="9">
        <f t="shared" ref="AL77:AL82" si="108">N77+Z77</f>
        <v>0</v>
      </c>
      <c r="AM77" s="9">
        <f t="shared" ref="AM77:AM82" si="109">O77+AA77</f>
        <v>0</v>
      </c>
      <c r="AN77" s="9">
        <f t="shared" ref="AN77:AN82" si="110">P77+AB77</f>
        <v>139359</v>
      </c>
    </row>
    <row r="78" spans="1:40" ht="46.15" customHeight="1" x14ac:dyDescent="0.2">
      <c r="A78" s="25" t="s">
        <v>261</v>
      </c>
      <c r="B78" s="26" t="s">
        <v>262</v>
      </c>
      <c r="C78" s="26" t="s">
        <v>34</v>
      </c>
      <c r="D78" s="8" t="s">
        <v>263</v>
      </c>
      <c r="E78" s="9">
        <f t="shared" si="74"/>
        <v>38442</v>
      </c>
      <c r="F78" s="10">
        <v>38442</v>
      </c>
      <c r="G78" s="10">
        <v>31510</v>
      </c>
      <c r="H78" s="10"/>
      <c r="I78" s="10"/>
      <c r="J78" s="10">
        <f t="shared" si="80"/>
        <v>0</v>
      </c>
      <c r="K78" s="10"/>
      <c r="L78" s="10"/>
      <c r="M78" s="10"/>
      <c r="N78" s="10"/>
      <c r="O78" s="10">
        <f t="shared" si="75"/>
        <v>0</v>
      </c>
      <c r="P78" s="10">
        <f t="shared" si="76"/>
        <v>38442</v>
      </c>
      <c r="Q78" s="9">
        <f t="shared" si="77"/>
        <v>0</v>
      </c>
      <c r="R78" s="10"/>
      <c r="S78" s="10"/>
      <c r="T78" s="10"/>
      <c r="U78" s="10"/>
      <c r="V78" s="10">
        <f t="shared" si="81"/>
        <v>0</v>
      </c>
      <c r="W78" s="10"/>
      <c r="X78" s="10"/>
      <c r="Y78" s="10"/>
      <c r="Z78" s="10"/>
      <c r="AA78" s="10">
        <f t="shared" si="97"/>
        <v>0</v>
      </c>
      <c r="AB78" s="10">
        <f t="shared" si="98"/>
        <v>0</v>
      </c>
      <c r="AC78" s="9">
        <f t="shared" si="99"/>
        <v>38442</v>
      </c>
      <c r="AD78" s="9">
        <f t="shared" si="100"/>
        <v>38442</v>
      </c>
      <c r="AE78" s="9">
        <f t="shared" si="101"/>
        <v>31510</v>
      </c>
      <c r="AF78" s="9">
        <f t="shared" si="102"/>
        <v>0</v>
      </c>
      <c r="AG78" s="9">
        <f t="shared" si="103"/>
        <v>0</v>
      </c>
      <c r="AH78" s="9">
        <f t="shared" si="104"/>
        <v>0</v>
      </c>
      <c r="AI78" s="9">
        <f t="shared" si="105"/>
        <v>0</v>
      </c>
      <c r="AJ78" s="9">
        <f t="shared" si="106"/>
        <v>0</v>
      </c>
      <c r="AK78" s="9">
        <f t="shared" si="107"/>
        <v>0</v>
      </c>
      <c r="AL78" s="9">
        <f t="shared" si="108"/>
        <v>0</v>
      </c>
      <c r="AM78" s="9">
        <f t="shared" si="109"/>
        <v>0</v>
      </c>
      <c r="AN78" s="9">
        <f t="shared" si="110"/>
        <v>38442</v>
      </c>
    </row>
    <row r="79" spans="1:40" ht="57" hidden="1" customHeight="1" x14ac:dyDescent="0.2">
      <c r="A79" s="25" t="s">
        <v>289</v>
      </c>
      <c r="B79" s="26" t="s">
        <v>290</v>
      </c>
      <c r="C79" s="26" t="s">
        <v>34</v>
      </c>
      <c r="D79" s="8" t="s">
        <v>291</v>
      </c>
      <c r="E79" s="9">
        <f t="shared" si="74"/>
        <v>0</v>
      </c>
      <c r="F79" s="10"/>
      <c r="G79" s="10"/>
      <c r="H79" s="10"/>
      <c r="I79" s="10"/>
      <c r="J79" s="10">
        <f t="shared" si="80"/>
        <v>0</v>
      </c>
      <c r="K79" s="10"/>
      <c r="L79" s="10"/>
      <c r="M79" s="10"/>
      <c r="N79" s="10"/>
      <c r="O79" s="10">
        <f t="shared" si="75"/>
        <v>0</v>
      </c>
      <c r="P79" s="10">
        <f t="shared" si="76"/>
        <v>0</v>
      </c>
      <c r="Q79" s="9">
        <f t="shared" si="77"/>
        <v>0</v>
      </c>
      <c r="R79" s="10"/>
      <c r="S79" s="10"/>
      <c r="T79" s="10"/>
      <c r="U79" s="10"/>
      <c r="V79" s="10">
        <f t="shared" si="81"/>
        <v>0</v>
      </c>
      <c r="W79" s="10"/>
      <c r="X79" s="10"/>
      <c r="Y79" s="10"/>
      <c r="Z79" s="10"/>
      <c r="AA79" s="10">
        <f t="shared" si="97"/>
        <v>0</v>
      </c>
      <c r="AB79" s="10">
        <f t="shared" si="98"/>
        <v>0</v>
      </c>
      <c r="AC79" s="9">
        <f t="shared" si="99"/>
        <v>0</v>
      </c>
      <c r="AD79" s="9">
        <f t="shared" si="100"/>
        <v>0</v>
      </c>
      <c r="AE79" s="9">
        <f t="shared" si="101"/>
        <v>0</v>
      </c>
      <c r="AF79" s="9">
        <f t="shared" si="102"/>
        <v>0</v>
      </c>
      <c r="AG79" s="9">
        <f t="shared" si="103"/>
        <v>0</v>
      </c>
      <c r="AH79" s="9">
        <f t="shared" si="104"/>
        <v>0</v>
      </c>
      <c r="AI79" s="9">
        <f t="shared" si="105"/>
        <v>0</v>
      </c>
      <c r="AJ79" s="9">
        <f t="shared" si="106"/>
        <v>0</v>
      </c>
      <c r="AK79" s="9">
        <f t="shared" si="107"/>
        <v>0</v>
      </c>
      <c r="AL79" s="9">
        <f t="shared" si="108"/>
        <v>0</v>
      </c>
      <c r="AM79" s="9">
        <f t="shared" si="109"/>
        <v>0</v>
      </c>
      <c r="AN79" s="9">
        <f t="shared" si="110"/>
        <v>0</v>
      </c>
    </row>
    <row r="80" spans="1:40" ht="50.25" hidden="1" customHeight="1" x14ac:dyDescent="0.2">
      <c r="A80" s="25" t="s">
        <v>292</v>
      </c>
      <c r="B80" s="26" t="s">
        <v>293</v>
      </c>
      <c r="C80" s="26" t="s">
        <v>34</v>
      </c>
      <c r="D80" s="8" t="s">
        <v>294</v>
      </c>
      <c r="E80" s="9">
        <f t="shared" si="74"/>
        <v>0</v>
      </c>
      <c r="F80" s="10"/>
      <c r="G80" s="10"/>
      <c r="H80" s="10"/>
      <c r="I80" s="10"/>
      <c r="J80" s="10">
        <f t="shared" si="80"/>
        <v>0</v>
      </c>
      <c r="K80" s="10"/>
      <c r="L80" s="10"/>
      <c r="M80" s="10"/>
      <c r="N80" s="10"/>
      <c r="O80" s="10">
        <f t="shared" si="75"/>
        <v>0</v>
      </c>
      <c r="P80" s="10">
        <f t="shared" si="76"/>
        <v>0</v>
      </c>
      <c r="Q80" s="9">
        <f t="shared" si="77"/>
        <v>0</v>
      </c>
      <c r="R80" s="10"/>
      <c r="S80" s="10"/>
      <c r="T80" s="10"/>
      <c r="U80" s="10"/>
      <c r="V80" s="10">
        <f t="shared" si="81"/>
        <v>0</v>
      </c>
      <c r="W80" s="10"/>
      <c r="X80" s="10"/>
      <c r="Y80" s="10"/>
      <c r="Z80" s="10"/>
      <c r="AA80" s="10">
        <f t="shared" si="97"/>
        <v>0</v>
      </c>
      <c r="AB80" s="10">
        <f t="shared" si="98"/>
        <v>0</v>
      </c>
      <c r="AC80" s="9">
        <f t="shared" si="99"/>
        <v>0</v>
      </c>
      <c r="AD80" s="9">
        <f t="shared" si="100"/>
        <v>0</v>
      </c>
      <c r="AE80" s="9">
        <f t="shared" si="101"/>
        <v>0</v>
      </c>
      <c r="AF80" s="9">
        <f t="shared" si="102"/>
        <v>0</v>
      </c>
      <c r="AG80" s="9">
        <f t="shared" si="103"/>
        <v>0</v>
      </c>
      <c r="AH80" s="9">
        <f t="shared" si="104"/>
        <v>0</v>
      </c>
      <c r="AI80" s="9">
        <f t="shared" si="105"/>
        <v>0</v>
      </c>
      <c r="AJ80" s="9">
        <f t="shared" si="106"/>
        <v>0</v>
      </c>
      <c r="AK80" s="9">
        <f t="shared" si="107"/>
        <v>0</v>
      </c>
      <c r="AL80" s="9">
        <f t="shared" si="108"/>
        <v>0</v>
      </c>
      <c r="AM80" s="9">
        <f t="shared" si="109"/>
        <v>0</v>
      </c>
      <c r="AN80" s="9">
        <f t="shared" si="110"/>
        <v>0</v>
      </c>
    </row>
    <row r="81" spans="1:40" ht="68.45" customHeight="1" x14ac:dyDescent="0.2">
      <c r="A81" s="25" t="s">
        <v>297</v>
      </c>
      <c r="B81" s="26" t="s">
        <v>299</v>
      </c>
      <c r="C81" s="7" t="s">
        <v>34</v>
      </c>
      <c r="D81" s="24" t="s">
        <v>301</v>
      </c>
      <c r="E81" s="9">
        <f t="shared" si="74"/>
        <v>0</v>
      </c>
      <c r="F81" s="10"/>
      <c r="G81" s="10"/>
      <c r="H81" s="10"/>
      <c r="I81" s="10"/>
      <c r="J81" s="10">
        <f t="shared" si="80"/>
        <v>295003</v>
      </c>
      <c r="K81" s="10">
        <v>295003</v>
      </c>
      <c r="L81" s="10"/>
      <c r="M81" s="10"/>
      <c r="N81" s="10"/>
      <c r="O81" s="10">
        <f t="shared" si="75"/>
        <v>295003</v>
      </c>
      <c r="P81" s="10">
        <f t="shared" si="76"/>
        <v>295003</v>
      </c>
      <c r="Q81" s="9">
        <f t="shared" si="77"/>
        <v>0</v>
      </c>
      <c r="R81" s="10"/>
      <c r="S81" s="10"/>
      <c r="T81" s="10"/>
      <c r="U81" s="10"/>
      <c r="V81" s="10">
        <f t="shared" si="81"/>
        <v>342402</v>
      </c>
      <c r="W81" s="10">
        <v>342402</v>
      </c>
      <c r="X81" s="10"/>
      <c r="Y81" s="10"/>
      <c r="Z81" s="10"/>
      <c r="AA81" s="10">
        <f t="shared" si="97"/>
        <v>342402</v>
      </c>
      <c r="AB81" s="10">
        <f t="shared" si="98"/>
        <v>342402</v>
      </c>
      <c r="AC81" s="9">
        <f t="shared" si="99"/>
        <v>0</v>
      </c>
      <c r="AD81" s="9">
        <f t="shared" si="100"/>
        <v>0</v>
      </c>
      <c r="AE81" s="9">
        <f t="shared" si="101"/>
        <v>0</v>
      </c>
      <c r="AF81" s="9">
        <f t="shared" si="102"/>
        <v>0</v>
      </c>
      <c r="AG81" s="9">
        <f t="shared" si="103"/>
        <v>0</v>
      </c>
      <c r="AH81" s="9">
        <f t="shared" si="104"/>
        <v>637405</v>
      </c>
      <c r="AI81" s="9">
        <f t="shared" si="105"/>
        <v>637405</v>
      </c>
      <c r="AJ81" s="9">
        <f t="shared" si="106"/>
        <v>0</v>
      </c>
      <c r="AK81" s="9">
        <f t="shared" si="107"/>
        <v>0</v>
      </c>
      <c r="AL81" s="9">
        <f t="shared" si="108"/>
        <v>0</v>
      </c>
      <c r="AM81" s="9">
        <f t="shared" si="109"/>
        <v>637405</v>
      </c>
      <c r="AN81" s="9">
        <f t="shared" si="110"/>
        <v>637405</v>
      </c>
    </row>
    <row r="82" spans="1:40" ht="71.25" customHeight="1" x14ac:dyDescent="0.2">
      <c r="A82" s="25" t="s">
        <v>298</v>
      </c>
      <c r="B82" s="26" t="s">
        <v>300</v>
      </c>
      <c r="C82" s="7" t="s">
        <v>34</v>
      </c>
      <c r="D82" s="24" t="s">
        <v>302</v>
      </c>
      <c r="E82" s="9">
        <f t="shared" si="74"/>
        <v>0</v>
      </c>
      <c r="F82" s="10"/>
      <c r="G82" s="10"/>
      <c r="H82" s="10"/>
      <c r="I82" s="10"/>
      <c r="J82" s="10">
        <f t="shared" si="80"/>
        <v>688340</v>
      </c>
      <c r="K82" s="10"/>
      <c r="L82" s="10"/>
      <c r="M82" s="10"/>
      <c r="N82" s="10"/>
      <c r="O82" s="10">
        <v>688340</v>
      </c>
      <c r="P82" s="10">
        <f t="shared" si="76"/>
        <v>688340</v>
      </c>
      <c r="Q82" s="9">
        <f t="shared" si="77"/>
        <v>0</v>
      </c>
      <c r="R82" s="10"/>
      <c r="S82" s="10"/>
      <c r="T82" s="10"/>
      <c r="U82" s="10"/>
      <c r="V82" s="10">
        <f t="shared" si="81"/>
        <v>798937</v>
      </c>
      <c r="W82" s="10"/>
      <c r="X82" s="10"/>
      <c r="Y82" s="10"/>
      <c r="Z82" s="10"/>
      <c r="AA82" s="10">
        <v>798937</v>
      </c>
      <c r="AB82" s="10">
        <f t="shared" si="98"/>
        <v>798937</v>
      </c>
      <c r="AC82" s="9">
        <f t="shared" si="99"/>
        <v>0</v>
      </c>
      <c r="AD82" s="9">
        <f t="shared" si="100"/>
        <v>0</v>
      </c>
      <c r="AE82" s="9">
        <f t="shared" si="101"/>
        <v>0</v>
      </c>
      <c r="AF82" s="9">
        <f t="shared" si="102"/>
        <v>0</v>
      </c>
      <c r="AG82" s="9">
        <f t="shared" si="103"/>
        <v>0</v>
      </c>
      <c r="AH82" s="9">
        <f t="shared" si="104"/>
        <v>1487277</v>
      </c>
      <c r="AI82" s="9">
        <f t="shared" si="105"/>
        <v>0</v>
      </c>
      <c r="AJ82" s="9">
        <f t="shared" si="106"/>
        <v>0</v>
      </c>
      <c r="AK82" s="9">
        <f t="shared" si="107"/>
        <v>0</v>
      </c>
      <c r="AL82" s="9">
        <f t="shared" si="108"/>
        <v>0</v>
      </c>
      <c r="AM82" s="9">
        <f t="shared" si="109"/>
        <v>1487277</v>
      </c>
      <c r="AN82" s="9">
        <f t="shared" si="110"/>
        <v>1487277</v>
      </c>
    </row>
    <row r="83" spans="1:40" ht="41.25" customHeight="1" x14ac:dyDescent="0.2">
      <c r="A83" s="25" t="s">
        <v>312</v>
      </c>
      <c r="B83" s="26" t="s">
        <v>313</v>
      </c>
      <c r="C83" s="26" t="s">
        <v>34</v>
      </c>
      <c r="D83" s="8" t="s">
        <v>314</v>
      </c>
      <c r="E83" s="9">
        <f t="shared" si="74"/>
        <v>0</v>
      </c>
      <c r="F83" s="10"/>
      <c r="G83" s="10"/>
      <c r="H83" s="10"/>
      <c r="I83" s="10"/>
      <c r="J83" s="10">
        <f t="shared" si="80"/>
        <v>0</v>
      </c>
      <c r="K83" s="10"/>
      <c r="L83" s="10"/>
      <c r="M83" s="10"/>
      <c r="N83" s="10"/>
      <c r="O83" s="10">
        <v>0</v>
      </c>
      <c r="P83" s="10">
        <f t="shared" si="76"/>
        <v>0</v>
      </c>
      <c r="Q83" s="9">
        <f t="shared" si="77"/>
        <v>1035900</v>
      </c>
      <c r="R83" s="10">
        <v>1035900</v>
      </c>
      <c r="S83" s="10"/>
      <c r="T83" s="10"/>
      <c r="U83" s="10"/>
      <c r="V83" s="10">
        <f t="shared" si="81"/>
        <v>0</v>
      </c>
      <c r="W83" s="10"/>
      <c r="X83" s="10"/>
      <c r="Y83" s="10"/>
      <c r="Z83" s="10"/>
      <c r="AA83" s="10"/>
      <c r="AB83" s="10">
        <f t="shared" ref="AB83" si="111">Q83+V83</f>
        <v>1035900</v>
      </c>
      <c r="AC83" s="9">
        <f t="shared" ref="AC83" si="112">E83+Q83</f>
        <v>1035900</v>
      </c>
      <c r="AD83" s="9">
        <f t="shared" ref="AD83" si="113">F83+R83</f>
        <v>1035900</v>
      </c>
      <c r="AE83" s="9">
        <f t="shared" ref="AE83" si="114">G83+S83</f>
        <v>0</v>
      </c>
      <c r="AF83" s="9">
        <f t="shared" ref="AF83" si="115">H83+T83</f>
        <v>0</v>
      </c>
      <c r="AG83" s="9">
        <f t="shared" ref="AG83" si="116">I83+U83</f>
        <v>0</v>
      </c>
      <c r="AH83" s="9">
        <f t="shared" ref="AH83" si="117">J83+V83</f>
        <v>0</v>
      </c>
      <c r="AI83" s="9">
        <f t="shared" ref="AI83" si="118">K83+W83</f>
        <v>0</v>
      </c>
      <c r="AJ83" s="9">
        <f t="shared" ref="AJ83" si="119">L83+X83</f>
        <v>0</v>
      </c>
      <c r="AK83" s="9">
        <f t="shared" ref="AK83" si="120">M83+Y83</f>
        <v>0</v>
      </c>
      <c r="AL83" s="9">
        <f t="shared" ref="AL83" si="121">N83+Z83</f>
        <v>0</v>
      </c>
      <c r="AM83" s="9">
        <f t="shared" ref="AM83" si="122">O83+AA83</f>
        <v>0</v>
      </c>
      <c r="AN83" s="9">
        <f t="shared" ref="AN83" si="123">P83+AB83</f>
        <v>1035900</v>
      </c>
    </row>
    <row r="84" spans="1:40" ht="52.15" customHeight="1" x14ac:dyDescent="0.2">
      <c r="A84" s="6" t="s">
        <v>155</v>
      </c>
      <c r="B84" s="7" t="s">
        <v>156</v>
      </c>
      <c r="C84" s="7" t="s">
        <v>157</v>
      </c>
      <c r="D84" s="8" t="s">
        <v>158</v>
      </c>
      <c r="E84" s="9">
        <f t="shared" si="74"/>
        <v>371483</v>
      </c>
      <c r="F84" s="10">
        <v>371483</v>
      </c>
      <c r="G84" s="10"/>
      <c r="H84" s="10"/>
      <c r="I84" s="10"/>
      <c r="J84" s="10">
        <f t="shared" si="80"/>
        <v>0</v>
      </c>
      <c r="K84" s="10"/>
      <c r="L84" s="10"/>
      <c r="M84" s="10"/>
      <c r="N84" s="10"/>
      <c r="O84" s="10">
        <f t="shared" si="75"/>
        <v>0</v>
      </c>
      <c r="P84" s="10">
        <f t="shared" si="76"/>
        <v>371483</v>
      </c>
      <c r="Q84" s="9">
        <f t="shared" si="77"/>
        <v>0</v>
      </c>
      <c r="R84" s="10"/>
      <c r="S84" s="10"/>
      <c r="T84" s="10"/>
      <c r="U84" s="10"/>
      <c r="V84" s="10">
        <f t="shared" si="81"/>
        <v>0</v>
      </c>
      <c r="W84" s="10"/>
      <c r="X84" s="10"/>
      <c r="Y84" s="10"/>
      <c r="Z84" s="10"/>
      <c r="AA84" s="10">
        <f t="shared" si="78"/>
        <v>0</v>
      </c>
      <c r="AB84" s="10">
        <f t="shared" si="79"/>
        <v>0</v>
      </c>
      <c r="AC84" s="9">
        <f t="shared" si="3"/>
        <v>371483</v>
      </c>
      <c r="AD84" s="9">
        <f t="shared" si="22"/>
        <v>371483</v>
      </c>
      <c r="AE84" s="9">
        <f t="shared" si="4"/>
        <v>0</v>
      </c>
      <c r="AF84" s="9">
        <f t="shared" si="12"/>
        <v>0</v>
      </c>
      <c r="AG84" s="9">
        <f t="shared" si="13"/>
        <v>0</v>
      </c>
      <c r="AH84" s="9">
        <f t="shared" si="5"/>
        <v>0</v>
      </c>
      <c r="AI84" s="9">
        <f t="shared" si="6"/>
        <v>0</v>
      </c>
      <c r="AJ84" s="9">
        <f t="shared" si="7"/>
        <v>0</v>
      </c>
      <c r="AK84" s="9">
        <f t="shared" si="8"/>
        <v>0</v>
      </c>
      <c r="AL84" s="9">
        <f t="shared" si="9"/>
        <v>0</v>
      </c>
      <c r="AM84" s="9">
        <f t="shared" si="10"/>
        <v>0</v>
      </c>
      <c r="AN84" s="9">
        <f t="shared" si="11"/>
        <v>371483</v>
      </c>
    </row>
    <row r="85" spans="1:40" ht="32.25" customHeight="1" x14ac:dyDescent="0.2">
      <c r="A85" s="6" t="s">
        <v>159</v>
      </c>
      <c r="B85" s="7" t="s">
        <v>160</v>
      </c>
      <c r="C85" s="7" t="s">
        <v>48</v>
      </c>
      <c r="D85" s="8" t="s">
        <v>161</v>
      </c>
      <c r="E85" s="9">
        <f t="shared" si="74"/>
        <v>2990000</v>
      </c>
      <c r="F85" s="10">
        <v>2990000</v>
      </c>
      <c r="G85" s="10">
        <v>1930000</v>
      </c>
      <c r="H85" s="10">
        <v>339900</v>
      </c>
      <c r="I85" s="10"/>
      <c r="J85" s="10">
        <f t="shared" si="80"/>
        <v>0</v>
      </c>
      <c r="K85" s="10"/>
      <c r="L85" s="10"/>
      <c r="M85" s="10"/>
      <c r="N85" s="10"/>
      <c r="O85" s="10">
        <f t="shared" si="75"/>
        <v>0</v>
      </c>
      <c r="P85" s="10">
        <f t="shared" si="76"/>
        <v>2990000</v>
      </c>
      <c r="Q85" s="9">
        <f t="shared" si="77"/>
        <v>18360</v>
      </c>
      <c r="R85" s="10">
        <v>18360</v>
      </c>
      <c r="S85" s="10"/>
      <c r="T85" s="10">
        <v>10445</v>
      </c>
      <c r="U85" s="10"/>
      <c r="V85" s="10">
        <f t="shared" si="81"/>
        <v>0</v>
      </c>
      <c r="W85" s="10"/>
      <c r="X85" s="10"/>
      <c r="Y85" s="10"/>
      <c r="Z85" s="10"/>
      <c r="AA85" s="10">
        <f t="shared" si="78"/>
        <v>0</v>
      </c>
      <c r="AB85" s="10">
        <f t="shared" si="79"/>
        <v>18360</v>
      </c>
      <c r="AC85" s="9">
        <f t="shared" si="3"/>
        <v>3008360</v>
      </c>
      <c r="AD85" s="9">
        <f t="shared" si="22"/>
        <v>3008360</v>
      </c>
      <c r="AE85" s="9">
        <f t="shared" si="4"/>
        <v>1930000</v>
      </c>
      <c r="AF85" s="9">
        <f t="shared" si="12"/>
        <v>350345</v>
      </c>
      <c r="AG85" s="9">
        <f t="shared" si="13"/>
        <v>0</v>
      </c>
      <c r="AH85" s="9">
        <f t="shared" si="5"/>
        <v>0</v>
      </c>
      <c r="AI85" s="9">
        <f t="shared" si="6"/>
        <v>0</v>
      </c>
      <c r="AJ85" s="9">
        <f t="shared" si="7"/>
        <v>0</v>
      </c>
      <c r="AK85" s="9">
        <f t="shared" si="8"/>
        <v>0</v>
      </c>
      <c r="AL85" s="9">
        <f t="shared" si="9"/>
        <v>0</v>
      </c>
      <c r="AM85" s="9">
        <f t="shared" si="10"/>
        <v>0</v>
      </c>
      <c r="AN85" s="9">
        <f t="shared" si="11"/>
        <v>3008360</v>
      </c>
    </row>
    <row r="86" spans="1:40" ht="28.9" hidden="1" customHeight="1" x14ac:dyDescent="0.2">
      <c r="A86" s="25" t="s">
        <v>279</v>
      </c>
      <c r="B86" s="7">
        <v>7383</v>
      </c>
      <c r="C86" s="26" t="s">
        <v>80</v>
      </c>
      <c r="D86" s="8" t="s">
        <v>280</v>
      </c>
      <c r="E86" s="9">
        <f t="shared" si="74"/>
        <v>0</v>
      </c>
      <c r="F86" s="10"/>
      <c r="G86" s="10"/>
      <c r="H86" s="10"/>
      <c r="I86" s="10"/>
      <c r="J86" s="10">
        <f t="shared" si="80"/>
        <v>0</v>
      </c>
      <c r="K86" s="10"/>
      <c r="L86" s="10"/>
      <c r="M86" s="10"/>
      <c r="N86" s="10"/>
      <c r="O86" s="10"/>
      <c r="P86" s="10">
        <f t="shared" si="76"/>
        <v>0</v>
      </c>
      <c r="Q86" s="9">
        <f t="shared" si="77"/>
        <v>0</v>
      </c>
      <c r="R86" s="10"/>
      <c r="S86" s="10"/>
      <c r="T86" s="10"/>
      <c r="U86" s="10"/>
      <c r="V86" s="10">
        <f t="shared" si="81"/>
        <v>0</v>
      </c>
      <c r="W86" s="10"/>
      <c r="X86" s="10"/>
      <c r="Y86" s="10"/>
      <c r="Z86" s="10"/>
      <c r="AA86" s="10"/>
      <c r="AB86" s="10">
        <f t="shared" si="79"/>
        <v>0</v>
      </c>
      <c r="AC86" s="9">
        <f t="shared" si="3"/>
        <v>0</v>
      </c>
      <c r="AD86" s="9">
        <f t="shared" si="22"/>
        <v>0</v>
      </c>
      <c r="AE86" s="9">
        <f t="shared" si="4"/>
        <v>0</v>
      </c>
      <c r="AF86" s="9">
        <f t="shared" si="12"/>
        <v>0</v>
      </c>
      <c r="AG86" s="9">
        <f t="shared" si="13"/>
        <v>0</v>
      </c>
      <c r="AH86" s="9">
        <f t="shared" si="5"/>
        <v>0</v>
      </c>
      <c r="AI86" s="9">
        <f t="shared" si="6"/>
        <v>0</v>
      </c>
      <c r="AJ86" s="9">
        <f t="shared" si="7"/>
        <v>0</v>
      </c>
      <c r="AK86" s="9">
        <f t="shared" si="8"/>
        <v>0</v>
      </c>
      <c r="AL86" s="9">
        <f t="shared" si="9"/>
        <v>0</v>
      </c>
      <c r="AM86" s="9">
        <f t="shared" si="10"/>
        <v>0</v>
      </c>
      <c r="AN86" s="9">
        <f t="shared" si="11"/>
        <v>0</v>
      </c>
    </row>
    <row r="87" spans="1:40" ht="31.5" customHeight="1" x14ac:dyDescent="0.2">
      <c r="A87" s="35" t="s">
        <v>220</v>
      </c>
      <c r="B87" s="20" t="s">
        <v>18</v>
      </c>
      <c r="C87" s="20" t="s">
        <v>18</v>
      </c>
      <c r="D87" s="21" t="s">
        <v>224</v>
      </c>
      <c r="E87" s="22">
        <f>E88</f>
        <v>10314904</v>
      </c>
      <c r="F87" s="22">
        <f t="shared" ref="F87:AB87" si="124">F88</f>
        <v>10314904</v>
      </c>
      <c r="G87" s="22">
        <f t="shared" si="124"/>
        <v>4670000</v>
      </c>
      <c r="H87" s="22">
        <f t="shared" si="124"/>
        <v>320529</v>
      </c>
      <c r="I87" s="22">
        <f t="shared" si="124"/>
        <v>0</v>
      </c>
      <c r="J87" s="22">
        <f t="shared" si="124"/>
        <v>170000</v>
      </c>
      <c r="K87" s="22">
        <f t="shared" si="124"/>
        <v>0</v>
      </c>
      <c r="L87" s="22">
        <f t="shared" si="124"/>
        <v>170000</v>
      </c>
      <c r="M87" s="22">
        <f t="shared" si="124"/>
        <v>120000</v>
      </c>
      <c r="N87" s="22">
        <f t="shared" si="124"/>
        <v>0</v>
      </c>
      <c r="O87" s="22">
        <f t="shared" si="124"/>
        <v>0</v>
      </c>
      <c r="P87" s="22">
        <f t="shared" si="124"/>
        <v>10484904</v>
      </c>
      <c r="Q87" s="22">
        <f>Q88</f>
        <v>16610</v>
      </c>
      <c r="R87" s="22">
        <f t="shared" si="124"/>
        <v>16610</v>
      </c>
      <c r="S87" s="22">
        <f t="shared" si="124"/>
        <v>80000</v>
      </c>
      <c r="T87" s="22">
        <f t="shared" si="124"/>
        <v>-24771</v>
      </c>
      <c r="U87" s="22">
        <f t="shared" si="124"/>
        <v>0</v>
      </c>
      <c r="V87" s="22">
        <f t="shared" si="124"/>
        <v>0</v>
      </c>
      <c r="W87" s="22">
        <f t="shared" si="124"/>
        <v>0</v>
      </c>
      <c r="X87" s="22">
        <f t="shared" si="124"/>
        <v>0</v>
      </c>
      <c r="Y87" s="22">
        <f t="shared" si="124"/>
        <v>0</v>
      </c>
      <c r="Z87" s="22">
        <f t="shared" si="124"/>
        <v>0</v>
      </c>
      <c r="AA87" s="22">
        <f t="shared" si="124"/>
        <v>0</v>
      </c>
      <c r="AB87" s="22">
        <f t="shared" si="124"/>
        <v>16610</v>
      </c>
      <c r="AC87" s="22">
        <f t="shared" si="3"/>
        <v>10331514</v>
      </c>
      <c r="AD87" s="22">
        <f t="shared" si="22"/>
        <v>10331514</v>
      </c>
      <c r="AE87" s="22">
        <f t="shared" si="4"/>
        <v>4750000</v>
      </c>
      <c r="AF87" s="22">
        <f t="shared" si="12"/>
        <v>295758</v>
      </c>
      <c r="AG87" s="22">
        <f t="shared" si="13"/>
        <v>0</v>
      </c>
      <c r="AH87" s="22">
        <f t="shared" si="5"/>
        <v>170000</v>
      </c>
      <c r="AI87" s="22">
        <f t="shared" si="6"/>
        <v>0</v>
      </c>
      <c r="AJ87" s="22">
        <f t="shared" si="7"/>
        <v>170000</v>
      </c>
      <c r="AK87" s="22">
        <f t="shared" si="8"/>
        <v>120000</v>
      </c>
      <c r="AL87" s="22">
        <f t="shared" si="9"/>
        <v>0</v>
      </c>
      <c r="AM87" s="22">
        <f t="shared" si="10"/>
        <v>0</v>
      </c>
      <c r="AN87" s="22">
        <f t="shared" si="11"/>
        <v>10501514</v>
      </c>
    </row>
    <row r="88" spans="1:40" ht="29.25" customHeight="1" x14ac:dyDescent="0.2">
      <c r="A88" s="35" t="s">
        <v>221</v>
      </c>
      <c r="B88" s="20" t="s">
        <v>18</v>
      </c>
      <c r="C88" s="20" t="s">
        <v>18</v>
      </c>
      <c r="D88" s="21" t="s">
        <v>224</v>
      </c>
      <c r="E88" s="22">
        <f t="shared" ref="E88:P88" si="125">SUM(E89:E98)</f>
        <v>10314904</v>
      </c>
      <c r="F88" s="22">
        <f t="shared" si="125"/>
        <v>10314904</v>
      </c>
      <c r="G88" s="22">
        <f t="shared" si="125"/>
        <v>4670000</v>
      </c>
      <c r="H88" s="22">
        <f t="shared" si="125"/>
        <v>320529</v>
      </c>
      <c r="I88" s="22">
        <f t="shared" si="125"/>
        <v>0</v>
      </c>
      <c r="J88" s="22">
        <f t="shared" si="125"/>
        <v>170000</v>
      </c>
      <c r="K88" s="22">
        <f t="shared" si="125"/>
        <v>0</v>
      </c>
      <c r="L88" s="22">
        <f t="shared" si="125"/>
        <v>170000</v>
      </c>
      <c r="M88" s="22">
        <f t="shared" si="125"/>
        <v>120000</v>
      </c>
      <c r="N88" s="22">
        <f t="shared" si="125"/>
        <v>0</v>
      </c>
      <c r="O88" s="22">
        <f t="shared" si="125"/>
        <v>0</v>
      </c>
      <c r="P88" s="22">
        <f t="shared" si="125"/>
        <v>10484904</v>
      </c>
      <c r="Q88" s="22">
        <f>SUM(Q89:Q98)</f>
        <v>16610</v>
      </c>
      <c r="R88" s="22">
        <f t="shared" ref="R88:AB88" si="126">SUM(R89:R98)</f>
        <v>16610</v>
      </c>
      <c r="S88" s="22">
        <f t="shared" si="126"/>
        <v>80000</v>
      </c>
      <c r="T88" s="22">
        <f t="shared" si="126"/>
        <v>-24771</v>
      </c>
      <c r="U88" s="22">
        <f t="shared" si="126"/>
        <v>0</v>
      </c>
      <c r="V88" s="22">
        <f t="shared" si="126"/>
        <v>0</v>
      </c>
      <c r="W88" s="22">
        <f t="shared" si="126"/>
        <v>0</v>
      </c>
      <c r="X88" s="22">
        <f t="shared" si="126"/>
        <v>0</v>
      </c>
      <c r="Y88" s="22">
        <f t="shared" si="126"/>
        <v>0</v>
      </c>
      <c r="Z88" s="22">
        <f t="shared" si="126"/>
        <v>0</v>
      </c>
      <c r="AA88" s="22">
        <f t="shared" si="126"/>
        <v>0</v>
      </c>
      <c r="AB88" s="22">
        <f t="shared" si="126"/>
        <v>16610</v>
      </c>
      <c r="AC88" s="22">
        <f t="shared" si="3"/>
        <v>10331514</v>
      </c>
      <c r="AD88" s="22">
        <f t="shared" si="22"/>
        <v>10331514</v>
      </c>
      <c r="AE88" s="22">
        <f t="shared" si="4"/>
        <v>4750000</v>
      </c>
      <c r="AF88" s="22">
        <f t="shared" si="12"/>
        <v>295758</v>
      </c>
      <c r="AG88" s="22">
        <f t="shared" si="13"/>
        <v>0</v>
      </c>
      <c r="AH88" s="22">
        <f t="shared" si="5"/>
        <v>170000</v>
      </c>
      <c r="AI88" s="22">
        <f t="shared" si="6"/>
        <v>0</v>
      </c>
      <c r="AJ88" s="22">
        <f t="shared" si="7"/>
        <v>170000</v>
      </c>
      <c r="AK88" s="22">
        <f t="shared" si="8"/>
        <v>120000</v>
      </c>
      <c r="AL88" s="22">
        <f t="shared" si="9"/>
        <v>0</v>
      </c>
      <c r="AM88" s="22">
        <f t="shared" si="10"/>
        <v>0</v>
      </c>
      <c r="AN88" s="22">
        <f t="shared" si="11"/>
        <v>10501514</v>
      </c>
    </row>
    <row r="89" spans="1:40" ht="43.5" customHeight="1" x14ac:dyDescent="0.2">
      <c r="A89" s="6" t="s">
        <v>162</v>
      </c>
      <c r="B89" s="7" t="s">
        <v>26</v>
      </c>
      <c r="C89" s="7" t="s">
        <v>23</v>
      </c>
      <c r="D89" s="8" t="s">
        <v>27</v>
      </c>
      <c r="E89" s="9">
        <f t="shared" ref="E89:E98" si="127">F89+I89</f>
        <v>1194120</v>
      </c>
      <c r="F89" s="10">
        <v>1194120</v>
      </c>
      <c r="G89" s="10">
        <v>870000</v>
      </c>
      <c r="H89" s="10">
        <v>50825</v>
      </c>
      <c r="I89" s="10"/>
      <c r="J89" s="10">
        <f>L89+O89</f>
        <v>0</v>
      </c>
      <c r="K89" s="10"/>
      <c r="L89" s="10"/>
      <c r="M89" s="10"/>
      <c r="N89" s="10"/>
      <c r="O89" s="10">
        <f t="shared" ref="O89:O98" si="128">K89</f>
        <v>0</v>
      </c>
      <c r="P89" s="10">
        <f t="shared" ref="P89:P98" si="129">E89+J89</f>
        <v>1194120</v>
      </c>
      <c r="Q89" s="9">
        <f t="shared" ref="Q89:Q98" si="130">R89+U89</f>
        <v>36090</v>
      </c>
      <c r="R89" s="10">
        <v>36090</v>
      </c>
      <c r="S89" s="10">
        <v>50000</v>
      </c>
      <c r="T89" s="10"/>
      <c r="U89" s="10"/>
      <c r="V89" s="10">
        <f>X89+AA89</f>
        <v>0</v>
      </c>
      <c r="W89" s="10"/>
      <c r="X89" s="10"/>
      <c r="Y89" s="10"/>
      <c r="Z89" s="10"/>
      <c r="AA89" s="10">
        <f t="shared" ref="AA89:AA98" si="131">W89</f>
        <v>0</v>
      </c>
      <c r="AB89" s="10">
        <f t="shared" ref="AB89:AB98" si="132">Q89+V89</f>
        <v>36090</v>
      </c>
      <c r="AC89" s="9">
        <f t="shared" si="3"/>
        <v>1230210</v>
      </c>
      <c r="AD89" s="9">
        <f t="shared" si="22"/>
        <v>1230210</v>
      </c>
      <c r="AE89" s="9">
        <f t="shared" si="4"/>
        <v>920000</v>
      </c>
      <c r="AF89" s="9">
        <f t="shared" si="12"/>
        <v>50825</v>
      </c>
      <c r="AG89" s="9">
        <f t="shared" si="13"/>
        <v>0</v>
      </c>
      <c r="AH89" s="9">
        <f t="shared" si="5"/>
        <v>0</v>
      </c>
      <c r="AI89" s="9">
        <f t="shared" si="6"/>
        <v>0</v>
      </c>
      <c r="AJ89" s="9">
        <f t="shared" si="7"/>
        <v>0</v>
      </c>
      <c r="AK89" s="9">
        <f t="shared" si="8"/>
        <v>0</v>
      </c>
      <c r="AL89" s="9">
        <f t="shared" si="9"/>
        <v>0</v>
      </c>
      <c r="AM89" s="9">
        <f t="shared" si="10"/>
        <v>0</v>
      </c>
      <c r="AN89" s="9">
        <f t="shared" si="11"/>
        <v>1230210</v>
      </c>
    </row>
    <row r="90" spans="1:40" ht="33.75" customHeight="1" x14ac:dyDescent="0.2">
      <c r="A90" s="6" t="s">
        <v>163</v>
      </c>
      <c r="B90" s="7" t="s">
        <v>164</v>
      </c>
      <c r="C90" s="7" t="s">
        <v>165</v>
      </c>
      <c r="D90" s="8" t="s">
        <v>166</v>
      </c>
      <c r="E90" s="9">
        <f t="shared" si="127"/>
        <v>5000</v>
      </c>
      <c r="F90" s="10">
        <v>5000</v>
      </c>
      <c r="G90" s="10"/>
      <c r="H90" s="10"/>
      <c r="I90" s="10"/>
      <c r="J90" s="10">
        <f t="shared" ref="J90:J98" si="133">L90+O90</f>
        <v>0</v>
      </c>
      <c r="K90" s="10"/>
      <c r="L90" s="10"/>
      <c r="M90" s="10"/>
      <c r="N90" s="10"/>
      <c r="O90" s="10">
        <f t="shared" si="128"/>
        <v>0</v>
      </c>
      <c r="P90" s="10">
        <f t="shared" si="129"/>
        <v>5000</v>
      </c>
      <c r="Q90" s="9">
        <f t="shared" si="130"/>
        <v>-560</v>
      </c>
      <c r="R90" s="10">
        <v>-560</v>
      </c>
      <c r="S90" s="10"/>
      <c r="T90" s="10"/>
      <c r="U90" s="10"/>
      <c r="V90" s="10">
        <f t="shared" ref="V90:V98" si="134">X90+AA90</f>
        <v>0</v>
      </c>
      <c r="W90" s="10"/>
      <c r="X90" s="10"/>
      <c r="Y90" s="10"/>
      <c r="Z90" s="10"/>
      <c r="AA90" s="10">
        <f t="shared" si="131"/>
        <v>0</v>
      </c>
      <c r="AB90" s="10">
        <f t="shared" si="132"/>
        <v>-560</v>
      </c>
      <c r="AC90" s="9">
        <f t="shared" si="3"/>
        <v>4440</v>
      </c>
      <c r="AD90" s="9">
        <f t="shared" si="22"/>
        <v>4440</v>
      </c>
      <c r="AE90" s="9">
        <f t="shared" si="4"/>
        <v>0</v>
      </c>
      <c r="AF90" s="9">
        <f t="shared" si="12"/>
        <v>0</v>
      </c>
      <c r="AG90" s="9">
        <f t="shared" si="13"/>
        <v>0</v>
      </c>
      <c r="AH90" s="9">
        <f t="shared" si="5"/>
        <v>0</v>
      </c>
      <c r="AI90" s="9">
        <f t="shared" si="6"/>
        <v>0</v>
      </c>
      <c r="AJ90" s="9">
        <f t="shared" si="7"/>
        <v>0</v>
      </c>
      <c r="AK90" s="9">
        <f t="shared" si="8"/>
        <v>0</v>
      </c>
      <c r="AL90" s="9">
        <f t="shared" si="9"/>
        <v>0</v>
      </c>
      <c r="AM90" s="9">
        <f t="shared" si="10"/>
        <v>0</v>
      </c>
      <c r="AN90" s="9">
        <f t="shared" si="11"/>
        <v>4440</v>
      </c>
    </row>
    <row r="91" spans="1:40" ht="32.25" customHeight="1" x14ac:dyDescent="0.2">
      <c r="A91" s="6" t="s">
        <v>167</v>
      </c>
      <c r="B91" s="7" t="s">
        <v>168</v>
      </c>
      <c r="C91" s="7" t="s">
        <v>140</v>
      </c>
      <c r="D91" s="8" t="s">
        <v>169</v>
      </c>
      <c r="E91" s="9">
        <f t="shared" si="127"/>
        <v>34000</v>
      </c>
      <c r="F91" s="10">
        <v>34000</v>
      </c>
      <c r="G91" s="10"/>
      <c r="H91" s="10"/>
      <c r="I91" s="10"/>
      <c r="J91" s="10">
        <f t="shared" si="133"/>
        <v>0</v>
      </c>
      <c r="K91" s="10"/>
      <c r="L91" s="10"/>
      <c r="M91" s="10"/>
      <c r="N91" s="10"/>
      <c r="O91" s="10">
        <f t="shared" si="128"/>
        <v>0</v>
      </c>
      <c r="P91" s="10">
        <f t="shared" si="129"/>
        <v>34000</v>
      </c>
      <c r="Q91" s="9">
        <f t="shared" si="130"/>
        <v>0</v>
      </c>
      <c r="R91" s="10"/>
      <c r="S91" s="10"/>
      <c r="T91" s="10"/>
      <c r="U91" s="10"/>
      <c r="V91" s="10">
        <f t="shared" si="134"/>
        <v>0</v>
      </c>
      <c r="W91" s="10"/>
      <c r="X91" s="10"/>
      <c r="Y91" s="10"/>
      <c r="Z91" s="10"/>
      <c r="AA91" s="10">
        <f t="shared" si="131"/>
        <v>0</v>
      </c>
      <c r="AB91" s="10">
        <f t="shared" si="132"/>
        <v>0</v>
      </c>
      <c r="AC91" s="9">
        <f t="shared" si="3"/>
        <v>34000</v>
      </c>
      <c r="AD91" s="9">
        <f t="shared" si="22"/>
        <v>34000</v>
      </c>
      <c r="AE91" s="9">
        <f t="shared" si="4"/>
        <v>0</v>
      </c>
      <c r="AF91" s="9">
        <f t="shared" si="12"/>
        <v>0</v>
      </c>
      <c r="AG91" s="9">
        <f t="shared" si="13"/>
        <v>0</v>
      </c>
      <c r="AH91" s="9">
        <f t="shared" si="5"/>
        <v>0</v>
      </c>
      <c r="AI91" s="9">
        <f t="shared" si="6"/>
        <v>0</v>
      </c>
      <c r="AJ91" s="9">
        <f t="shared" si="7"/>
        <v>0</v>
      </c>
      <c r="AK91" s="9">
        <f t="shared" si="8"/>
        <v>0</v>
      </c>
      <c r="AL91" s="9">
        <f t="shared" si="9"/>
        <v>0</v>
      </c>
      <c r="AM91" s="9">
        <f t="shared" si="10"/>
        <v>0</v>
      </c>
      <c r="AN91" s="9">
        <f t="shared" si="11"/>
        <v>34000</v>
      </c>
    </row>
    <row r="92" spans="1:40" ht="48.75" customHeight="1" x14ac:dyDescent="0.2">
      <c r="A92" s="6" t="s">
        <v>170</v>
      </c>
      <c r="B92" s="7" t="s">
        <v>171</v>
      </c>
      <c r="C92" s="7" t="s">
        <v>140</v>
      </c>
      <c r="D92" s="8" t="s">
        <v>172</v>
      </c>
      <c r="E92" s="9">
        <f t="shared" si="127"/>
        <v>1000000</v>
      </c>
      <c r="F92" s="10">
        <v>1000000</v>
      </c>
      <c r="G92" s="10"/>
      <c r="H92" s="10"/>
      <c r="I92" s="10"/>
      <c r="J92" s="10">
        <f t="shared" si="133"/>
        <v>0</v>
      </c>
      <c r="K92" s="10"/>
      <c r="L92" s="10"/>
      <c r="M92" s="10"/>
      <c r="N92" s="10"/>
      <c r="O92" s="10">
        <f t="shared" si="128"/>
        <v>0</v>
      </c>
      <c r="P92" s="10">
        <f t="shared" si="129"/>
        <v>1000000</v>
      </c>
      <c r="Q92" s="9">
        <f t="shared" si="130"/>
        <v>65000</v>
      </c>
      <c r="R92" s="10">
        <v>65000</v>
      </c>
      <c r="S92" s="10"/>
      <c r="T92" s="10"/>
      <c r="U92" s="10"/>
      <c r="V92" s="10">
        <f t="shared" si="134"/>
        <v>0</v>
      </c>
      <c r="W92" s="10"/>
      <c r="X92" s="10"/>
      <c r="Y92" s="10"/>
      <c r="Z92" s="10"/>
      <c r="AA92" s="10">
        <f t="shared" si="131"/>
        <v>0</v>
      </c>
      <c r="AB92" s="10">
        <f t="shared" si="132"/>
        <v>65000</v>
      </c>
      <c r="AC92" s="9">
        <f t="shared" si="3"/>
        <v>1065000</v>
      </c>
      <c r="AD92" s="9">
        <f t="shared" si="22"/>
        <v>1065000</v>
      </c>
      <c r="AE92" s="9">
        <f t="shared" si="4"/>
        <v>0</v>
      </c>
      <c r="AF92" s="9">
        <f t="shared" si="12"/>
        <v>0</v>
      </c>
      <c r="AG92" s="9">
        <f t="shared" si="13"/>
        <v>0</v>
      </c>
      <c r="AH92" s="9">
        <f t="shared" si="5"/>
        <v>0</v>
      </c>
      <c r="AI92" s="9">
        <f t="shared" si="6"/>
        <v>0</v>
      </c>
      <c r="AJ92" s="9">
        <f t="shared" si="7"/>
        <v>0</v>
      </c>
      <c r="AK92" s="9">
        <f t="shared" si="8"/>
        <v>0</v>
      </c>
      <c r="AL92" s="9">
        <f t="shared" si="9"/>
        <v>0</v>
      </c>
      <c r="AM92" s="9">
        <f t="shared" si="10"/>
        <v>0</v>
      </c>
      <c r="AN92" s="9">
        <f t="shared" si="11"/>
        <v>1065000</v>
      </c>
    </row>
    <row r="93" spans="1:40" ht="51.75" hidden="1" customHeight="1" x14ac:dyDescent="0.2">
      <c r="A93" s="6" t="s">
        <v>173</v>
      </c>
      <c r="B93" s="7" t="s">
        <v>174</v>
      </c>
      <c r="C93" s="7" t="s">
        <v>140</v>
      </c>
      <c r="D93" s="8" t="s">
        <v>175</v>
      </c>
      <c r="E93" s="9">
        <f t="shared" si="127"/>
        <v>0</v>
      </c>
      <c r="F93" s="10"/>
      <c r="G93" s="10"/>
      <c r="H93" s="10"/>
      <c r="I93" s="10"/>
      <c r="J93" s="10">
        <f t="shared" si="133"/>
        <v>0</v>
      </c>
      <c r="K93" s="10"/>
      <c r="L93" s="10"/>
      <c r="M93" s="10"/>
      <c r="N93" s="10"/>
      <c r="O93" s="10">
        <f t="shared" si="128"/>
        <v>0</v>
      </c>
      <c r="P93" s="10">
        <f t="shared" si="129"/>
        <v>0</v>
      </c>
      <c r="Q93" s="9">
        <f t="shared" si="130"/>
        <v>0</v>
      </c>
      <c r="R93" s="10"/>
      <c r="S93" s="10"/>
      <c r="T93" s="10"/>
      <c r="U93" s="10"/>
      <c r="V93" s="10">
        <f t="shared" si="134"/>
        <v>0</v>
      </c>
      <c r="W93" s="10"/>
      <c r="X93" s="10"/>
      <c r="Y93" s="10"/>
      <c r="Z93" s="10"/>
      <c r="AA93" s="10">
        <f t="shared" si="131"/>
        <v>0</v>
      </c>
      <c r="AB93" s="10">
        <f t="shared" si="132"/>
        <v>0</v>
      </c>
      <c r="AC93" s="9">
        <f t="shared" si="3"/>
        <v>0</v>
      </c>
      <c r="AD93" s="9">
        <f t="shared" si="22"/>
        <v>0</v>
      </c>
      <c r="AE93" s="9">
        <f t="shared" si="4"/>
        <v>0</v>
      </c>
      <c r="AF93" s="9">
        <f t="shared" si="12"/>
        <v>0</v>
      </c>
      <c r="AG93" s="9">
        <f t="shared" si="13"/>
        <v>0</v>
      </c>
      <c r="AH93" s="9">
        <f t="shared" si="5"/>
        <v>0</v>
      </c>
      <c r="AI93" s="9">
        <f t="shared" si="6"/>
        <v>0</v>
      </c>
      <c r="AJ93" s="9">
        <f t="shared" si="7"/>
        <v>0</v>
      </c>
      <c r="AK93" s="9">
        <f t="shared" si="8"/>
        <v>0</v>
      </c>
      <c r="AL93" s="9">
        <f t="shared" si="9"/>
        <v>0</v>
      </c>
      <c r="AM93" s="9">
        <f t="shared" si="10"/>
        <v>0</v>
      </c>
      <c r="AN93" s="9">
        <f t="shared" si="11"/>
        <v>0</v>
      </c>
    </row>
    <row r="94" spans="1:40" ht="40.15" customHeight="1" x14ac:dyDescent="0.2">
      <c r="A94" s="6" t="s">
        <v>277</v>
      </c>
      <c r="B94" s="7">
        <v>3090</v>
      </c>
      <c r="C94" s="7">
        <v>1030</v>
      </c>
      <c r="D94" s="8" t="s">
        <v>276</v>
      </c>
      <c r="E94" s="9">
        <f t="shared" si="127"/>
        <v>230000</v>
      </c>
      <c r="F94" s="10">
        <v>230000</v>
      </c>
      <c r="G94" s="10"/>
      <c r="H94" s="10"/>
      <c r="I94" s="10"/>
      <c r="J94" s="10">
        <f t="shared" si="133"/>
        <v>0</v>
      </c>
      <c r="K94" s="10"/>
      <c r="L94" s="10"/>
      <c r="M94" s="10"/>
      <c r="N94" s="10"/>
      <c r="O94" s="10">
        <f>K94</f>
        <v>0</v>
      </c>
      <c r="P94" s="10">
        <f>E94+J94</f>
        <v>230000</v>
      </c>
      <c r="Q94" s="9">
        <f t="shared" si="130"/>
        <v>24000</v>
      </c>
      <c r="R94" s="10">
        <v>24000</v>
      </c>
      <c r="S94" s="10"/>
      <c r="T94" s="10"/>
      <c r="U94" s="10"/>
      <c r="V94" s="10">
        <f t="shared" si="134"/>
        <v>0</v>
      </c>
      <c r="W94" s="10"/>
      <c r="X94" s="10"/>
      <c r="Y94" s="10"/>
      <c r="Z94" s="10"/>
      <c r="AA94" s="10">
        <f>W94</f>
        <v>0</v>
      </c>
      <c r="AB94" s="10">
        <f>Q94+V94</f>
        <v>24000</v>
      </c>
      <c r="AC94" s="9">
        <f t="shared" si="3"/>
        <v>254000</v>
      </c>
      <c r="AD94" s="9">
        <f t="shared" ref="AD94:AN95" si="135">F94+R94</f>
        <v>254000</v>
      </c>
      <c r="AE94" s="9">
        <f t="shared" si="135"/>
        <v>0</v>
      </c>
      <c r="AF94" s="9">
        <f t="shared" si="135"/>
        <v>0</v>
      </c>
      <c r="AG94" s="9">
        <f t="shared" si="135"/>
        <v>0</v>
      </c>
      <c r="AH94" s="9">
        <f t="shared" si="135"/>
        <v>0</v>
      </c>
      <c r="AI94" s="9">
        <f t="shared" si="135"/>
        <v>0</v>
      </c>
      <c r="AJ94" s="9">
        <f t="shared" si="135"/>
        <v>0</v>
      </c>
      <c r="AK94" s="9">
        <f t="shared" si="135"/>
        <v>0</v>
      </c>
      <c r="AL94" s="9">
        <f t="shared" si="135"/>
        <v>0</v>
      </c>
      <c r="AM94" s="9">
        <f t="shared" si="135"/>
        <v>0</v>
      </c>
      <c r="AN94" s="9">
        <f t="shared" si="135"/>
        <v>254000</v>
      </c>
    </row>
    <row r="95" spans="1:40" ht="58.9" customHeight="1" x14ac:dyDescent="0.2">
      <c r="A95" s="25" t="s">
        <v>255</v>
      </c>
      <c r="B95" s="26" t="s">
        <v>256</v>
      </c>
      <c r="C95" s="26" t="s">
        <v>157</v>
      </c>
      <c r="D95" s="8" t="s">
        <v>257</v>
      </c>
      <c r="E95" s="9">
        <f t="shared" si="127"/>
        <v>175584</v>
      </c>
      <c r="F95" s="10">
        <v>175584</v>
      </c>
      <c r="G95" s="10"/>
      <c r="H95" s="10">
        <v>129204</v>
      </c>
      <c r="I95" s="10"/>
      <c r="J95" s="10">
        <f t="shared" si="133"/>
        <v>0</v>
      </c>
      <c r="K95" s="10"/>
      <c r="L95" s="10"/>
      <c r="M95" s="10"/>
      <c r="N95" s="10"/>
      <c r="O95" s="10">
        <f>K95</f>
        <v>0</v>
      </c>
      <c r="P95" s="10">
        <f>E95+J95</f>
        <v>175584</v>
      </c>
      <c r="Q95" s="9">
        <f>R95+U95</f>
        <v>-30436</v>
      </c>
      <c r="R95" s="10">
        <v>-30436</v>
      </c>
      <c r="S95" s="10"/>
      <c r="T95" s="10">
        <v>-15586</v>
      </c>
      <c r="U95" s="10"/>
      <c r="V95" s="10">
        <f t="shared" si="134"/>
        <v>0</v>
      </c>
      <c r="W95" s="10"/>
      <c r="X95" s="10"/>
      <c r="Y95" s="10"/>
      <c r="Z95" s="10"/>
      <c r="AA95" s="10">
        <f>W95</f>
        <v>0</v>
      </c>
      <c r="AB95" s="10">
        <f>Q95+V95</f>
        <v>-30436</v>
      </c>
      <c r="AC95" s="9">
        <f>E95+Q95</f>
        <v>145148</v>
      </c>
      <c r="AD95" s="9">
        <f t="shared" si="135"/>
        <v>145148</v>
      </c>
      <c r="AE95" s="9">
        <f t="shared" si="135"/>
        <v>0</v>
      </c>
      <c r="AF95" s="9">
        <f t="shared" si="135"/>
        <v>113618</v>
      </c>
      <c r="AG95" s="9">
        <f t="shared" si="135"/>
        <v>0</v>
      </c>
      <c r="AH95" s="9">
        <f t="shared" si="135"/>
        <v>0</v>
      </c>
      <c r="AI95" s="9">
        <f t="shared" si="135"/>
        <v>0</v>
      </c>
      <c r="AJ95" s="9">
        <f t="shared" si="135"/>
        <v>0</v>
      </c>
      <c r="AK95" s="9">
        <f t="shared" si="135"/>
        <v>0</v>
      </c>
      <c r="AL95" s="9">
        <f t="shared" si="135"/>
        <v>0</v>
      </c>
      <c r="AM95" s="9">
        <f t="shared" si="135"/>
        <v>0</v>
      </c>
      <c r="AN95" s="9">
        <f t="shared" si="135"/>
        <v>145148</v>
      </c>
    </row>
    <row r="96" spans="1:40" ht="90" customHeight="1" x14ac:dyDescent="0.2">
      <c r="A96" s="6" t="s">
        <v>176</v>
      </c>
      <c r="B96" s="7" t="s">
        <v>177</v>
      </c>
      <c r="C96" s="7" t="s">
        <v>128</v>
      </c>
      <c r="D96" s="8" t="s">
        <v>178</v>
      </c>
      <c r="E96" s="9">
        <f t="shared" si="127"/>
        <v>1800000</v>
      </c>
      <c r="F96" s="10">
        <v>1800000</v>
      </c>
      <c r="G96" s="10"/>
      <c r="H96" s="10"/>
      <c r="I96" s="10"/>
      <c r="J96" s="10">
        <f t="shared" si="133"/>
        <v>0</v>
      </c>
      <c r="K96" s="10"/>
      <c r="L96" s="10"/>
      <c r="M96" s="10"/>
      <c r="N96" s="10"/>
      <c r="O96" s="10">
        <f t="shared" si="128"/>
        <v>0</v>
      </c>
      <c r="P96" s="10">
        <f t="shared" si="129"/>
        <v>1800000</v>
      </c>
      <c r="Q96" s="9">
        <f t="shared" si="130"/>
        <v>-52500</v>
      </c>
      <c r="R96" s="10">
        <v>-52500</v>
      </c>
      <c r="S96" s="10"/>
      <c r="T96" s="10"/>
      <c r="U96" s="10"/>
      <c r="V96" s="10">
        <f t="shared" si="134"/>
        <v>0</v>
      </c>
      <c r="W96" s="10"/>
      <c r="X96" s="10"/>
      <c r="Y96" s="10"/>
      <c r="Z96" s="10"/>
      <c r="AA96" s="10">
        <f t="shared" si="131"/>
        <v>0</v>
      </c>
      <c r="AB96" s="10">
        <f t="shared" si="132"/>
        <v>-52500</v>
      </c>
      <c r="AC96" s="9">
        <f t="shared" si="3"/>
        <v>1747500</v>
      </c>
      <c r="AD96" s="9">
        <f t="shared" si="22"/>
        <v>1747500</v>
      </c>
      <c r="AE96" s="9">
        <f t="shared" si="4"/>
        <v>0</v>
      </c>
      <c r="AF96" s="9">
        <f t="shared" si="12"/>
        <v>0</v>
      </c>
      <c r="AG96" s="9">
        <f t="shared" si="13"/>
        <v>0</v>
      </c>
      <c r="AH96" s="9">
        <f t="shared" si="5"/>
        <v>0</v>
      </c>
      <c r="AI96" s="9">
        <f t="shared" si="6"/>
        <v>0</v>
      </c>
      <c r="AJ96" s="9">
        <f t="shared" si="7"/>
        <v>0</v>
      </c>
      <c r="AK96" s="9">
        <f t="shared" si="8"/>
        <v>0</v>
      </c>
      <c r="AL96" s="9">
        <f t="shared" si="9"/>
        <v>0</v>
      </c>
      <c r="AM96" s="9">
        <f t="shared" si="10"/>
        <v>0</v>
      </c>
      <c r="AN96" s="9">
        <f t="shared" si="11"/>
        <v>1747500</v>
      </c>
    </row>
    <row r="97" spans="1:40" ht="39.75" customHeight="1" x14ac:dyDescent="0.2">
      <c r="A97" s="6" t="s">
        <v>179</v>
      </c>
      <c r="B97" s="7" t="s">
        <v>180</v>
      </c>
      <c r="C97" s="7" t="s">
        <v>46</v>
      </c>
      <c r="D97" s="8" t="s">
        <v>181</v>
      </c>
      <c r="E97" s="9">
        <f t="shared" si="127"/>
        <v>5254200</v>
      </c>
      <c r="F97" s="10">
        <v>5254200</v>
      </c>
      <c r="G97" s="10">
        <v>3800000</v>
      </c>
      <c r="H97" s="10">
        <v>140500</v>
      </c>
      <c r="I97" s="10"/>
      <c r="J97" s="10">
        <f t="shared" si="133"/>
        <v>170000</v>
      </c>
      <c r="K97" s="10"/>
      <c r="L97" s="10">
        <v>170000</v>
      </c>
      <c r="M97" s="10">
        <v>120000</v>
      </c>
      <c r="N97" s="10"/>
      <c r="O97" s="10">
        <f t="shared" si="128"/>
        <v>0</v>
      </c>
      <c r="P97" s="10">
        <f t="shared" si="129"/>
        <v>5424200</v>
      </c>
      <c r="Q97" s="9">
        <f t="shared" si="130"/>
        <v>-23314</v>
      </c>
      <c r="R97" s="10">
        <v>-23314</v>
      </c>
      <c r="S97" s="10">
        <v>30000</v>
      </c>
      <c r="T97" s="10">
        <v>-9185</v>
      </c>
      <c r="U97" s="10"/>
      <c r="V97" s="10">
        <f t="shared" si="134"/>
        <v>0</v>
      </c>
      <c r="W97" s="10"/>
      <c r="X97" s="10"/>
      <c r="Y97" s="10"/>
      <c r="Z97" s="10"/>
      <c r="AA97" s="10">
        <f t="shared" si="131"/>
        <v>0</v>
      </c>
      <c r="AB97" s="10">
        <f t="shared" si="132"/>
        <v>-23314</v>
      </c>
      <c r="AC97" s="9">
        <f t="shared" si="3"/>
        <v>5230886</v>
      </c>
      <c r="AD97" s="9">
        <f t="shared" si="22"/>
        <v>5230886</v>
      </c>
      <c r="AE97" s="9">
        <f t="shared" si="4"/>
        <v>3830000</v>
      </c>
      <c r="AF97" s="9">
        <f t="shared" si="12"/>
        <v>131315</v>
      </c>
      <c r="AG97" s="9">
        <f t="shared" si="13"/>
        <v>0</v>
      </c>
      <c r="AH97" s="9">
        <f t="shared" si="5"/>
        <v>170000</v>
      </c>
      <c r="AI97" s="9">
        <f t="shared" si="6"/>
        <v>0</v>
      </c>
      <c r="AJ97" s="9">
        <f t="shared" si="7"/>
        <v>170000</v>
      </c>
      <c r="AK97" s="9">
        <f t="shared" si="8"/>
        <v>120000</v>
      </c>
      <c r="AL97" s="9">
        <f t="shared" si="9"/>
        <v>0</v>
      </c>
      <c r="AM97" s="9">
        <f t="shared" si="10"/>
        <v>0</v>
      </c>
      <c r="AN97" s="9">
        <f t="shared" si="11"/>
        <v>5400886</v>
      </c>
    </row>
    <row r="98" spans="1:40" ht="32.25" customHeight="1" x14ac:dyDescent="0.2">
      <c r="A98" s="6" t="s">
        <v>182</v>
      </c>
      <c r="B98" s="7" t="s">
        <v>45</v>
      </c>
      <c r="C98" s="7" t="s">
        <v>46</v>
      </c>
      <c r="D98" s="8" t="s">
        <v>47</v>
      </c>
      <c r="E98" s="9">
        <f t="shared" si="127"/>
        <v>622000</v>
      </c>
      <c r="F98" s="10">
        <v>622000</v>
      </c>
      <c r="G98" s="10"/>
      <c r="H98" s="10"/>
      <c r="I98" s="10"/>
      <c r="J98" s="10">
        <f t="shared" si="133"/>
        <v>0</v>
      </c>
      <c r="K98" s="10"/>
      <c r="L98" s="10"/>
      <c r="M98" s="10"/>
      <c r="N98" s="10"/>
      <c r="O98" s="10">
        <f t="shared" si="128"/>
        <v>0</v>
      </c>
      <c r="P98" s="10">
        <f t="shared" si="129"/>
        <v>622000</v>
      </c>
      <c r="Q98" s="9">
        <f t="shared" si="130"/>
        <v>-1670</v>
      </c>
      <c r="R98" s="10">
        <v>-1670</v>
      </c>
      <c r="S98" s="10"/>
      <c r="T98" s="10"/>
      <c r="U98" s="10"/>
      <c r="V98" s="10">
        <f t="shared" si="134"/>
        <v>0</v>
      </c>
      <c r="W98" s="10"/>
      <c r="X98" s="10"/>
      <c r="Y98" s="10"/>
      <c r="Z98" s="10"/>
      <c r="AA98" s="10">
        <f t="shared" si="131"/>
        <v>0</v>
      </c>
      <c r="AB98" s="10">
        <f t="shared" si="132"/>
        <v>-1670</v>
      </c>
      <c r="AC98" s="9">
        <f t="shared" si="3"/>
        <v>620330</v>
      </c>
      <c r="AD98" s="9">
        <f t="shared" si="22"/>
        <v>620330</v>
      </c>
      <c r="AE98" s="9">
        <f t="shared" si="4"/>
        <v>0</v>
      </c>
      <c r="AF98" s="9">
        <f t="shared" si="12"/>
        <v>0</v>
      </c>
      <c r="AG98" s="9">
        <f t="shared" si="13"/>
        <v>0</v>
      </c>
      <c r="AH98" s="9">
        <f t="shared" si="5"/>
        <v>0</v>
      </c>
      <c r="AI98" s="9">
        <f t="shared" si="6"/>
        <v>0</v>
      </c>
      <c r="AJ98" s="9">
        <f t="shared" si="7"/>
        <v>0</v>
      </c>
      <c r="AK98" s="9">
        <f t="shared" si="8"/>
        <v>0</v>
      </c>
      <c r="AL98" s="9">
        <f t="shared" si="9"/>
        <v>0</v>
      </c>
      <c r="AM98" s="9">
        <f t="shared" si="10"/>
        <v>0</v>
      </c>
      <c r="AN98" s="9">
        <f t="shared" si="11"/>
        <v>620330</v>
      </c>
    </row>
    <row r="99" spans="1:40" ht="33.75" customHeight="1" x14ac:dyDescent="0.2">
      <c r="A99" s="19" t="s">
        <v>183</v>
      </c>
      <c r="B99" s="20" t="s">
        <v>18</v>
      </c>
      <c r="C99" s="20" t="s">
        <v>18</v>
      </c>
      <c r="D99" s="21" t="s">
        <v>184</v>
      </c>
      <c r="E99" s="22">
        <f>E100</f>
        <v>42164219</v>
      </c>
      <c r="F99" s="22">
        <f t="shared" ref="F99:AB99" si="136">F100</f>
        <v>42164219</v>
      </c>
      <c r="G99" s="22">
        <f t="shared" si="136"/>
        <v>24950450</v>
      </c>
      <c r="H99" s="22">
        <f t="shared" si="136"/>
        <v>3693025</v>
      </c>
      <c r="I99" s="22">
        <f t="shared" si="136"/>
        <v>0</v>
      </c>
      <c r="J99" s="22">
        <f t="shared" si="136"/>
        <v>1610914</v>
      </c>
      <c r="K99" s="22">
        <f t="shared" si="136"/>
        <v>880054</v>
      </c>
      <c r="L99" s="22">
        <f t="shared" si="136"/>
        <v>730860</v>
      </c>
      <c r="M99" s="22">
        <f t="shared" si="136"/>
        <v>207715</v>
      </c>
      <c r="N99" s="22">
        <f t="shared" si="136"/>
        <v>700</v>
      </c>
      <c r="O99" s="22">
        <f t="shared" si="136"/>
        <v>880054</v>
      </c>
      <c r="P99" s="22">
        <f t="shared" si="136"/>
        <v>43775133</v>
      </c>
      <c r="Q99" s="22">
        <f>Q100</f>
        <v>485460</v>
      </c>
      <c r="R99" s="22">
        <f t="shared" si="136"/>
        <v>485460</v>
      </c>
      <c r="S99" s="22">
        <f t="shared" si="136"/>
        <v>150260</v>
      </c>
      <c r="T99" s="22">
        <f t="shared" si="136"/>
        <v>225260</v>
      </c>
      <c r="U99" s="22">
        <f t="shared" si="136"/>
        <v>0</v>
      </c>
      <c r="V99" s="22">
        <f t="shared" si="136"/>
        <v>0</v>
      </c>
      <c r="W99" s="22">
        <f t="shared" si="136"/>
        <v>0</v>
      </c>
      <c r="X99" s="22">
        <f t="shared" si="136"/>
        <v>0</v>
      </c>
      <c r="Y99" s="22">
        <f t="shared" si="136"/>
        <v>0</v>
      </c>
      <c r="Z99" s="22">
        <v>0</v>
      </c>
      <c r="AA99" s="22">
        <f t="shared" si="136"/>
        <v>0</v>
      </c>
      <c r="AB99" s="22">
        <f t="shared" si="136"/>
        <v>485460</v>
      </c>
      <c r="AC99" s="22">
        <f t="shared" si="3"/>
        <v>42649679</v>
      </c>
      <c r="AD99" s="22">
        <f t="shared" si="22"/>
        <v>42649679</v>
      </c>
      <c r="AE99" s="22">
        <f t="shared" si="4"/>
        <v>25100710</v>
      </c>
      <c r="AF99" s="22">
        <f t="shared" si="12"/>
        <v>3918285</v>
      </c>
      <c r="AG99" s="22">
        <f t="shared" si="13"/>
        <v>0</v>
      </c>
      <c r="AH99" s="22">
        <f t="shared" si="5"/>
        <v>1610914</v>
      </c>
      <c r="AI99" s="22">
        <f t="shared" si="6"/>
        <v>880054</v>
      </c>
      <c r="AJ99" s="22">
        <f t="shared" si="7"/>
        <v>730860</v>
      </c>
      <c r="AK99" s="22">
        <f t="shared" si="8"/>
        <v>207715</v>
      </c>
      <c r="AL99" s="22">
        <f t="shared" si="9"/>
        <v>700</v>
      </c>
      <c r="AM99" s="22">
        <f t="shared" si="10"/>
        <v>880054</v>
      </c>
      <c r="AN99" s="22">
        <f t="shared" si="11"/>
        <v>44260593</v>
      </c>
    </row>
    <row r="100" spans="1:40" ht="30.75" customHeight="1" x14ac:dyDescent="0.2">
      <c r="A100" s="19" t="s">
        <v>185</v>
      </c>
      <c r="B100" s="20" t="s">
        <v>18</v>
      </c>
      <c r="C100" s="20" t="s">
        <v>18</v>
      </c>
      <c r="D100" s="21" t="s">
        <v>184</v>
      </c>
      <c r="E100" s="22">
        <f t="shared" ref="E100:P100" si="137">SUM(E101:E109)</f>
        <v>42164219</v>
      </c>
      <c r="F100" s="22">
        <f t="shared" si="137"/>
        <v>42164219</v>
      </c>
      <c r="G100" s="22">
        <f t="shared" si="137"/>
        <v>24950450</v>
      </c>
      <c r="H100" s="22">
        <f t="shared" si="137"/>
        <v>3693025</v>
      </c>
      <c r="I100" s="22">
        <f t="shared" si="137"/>
        <v>0</v>
      </c>
      <c r="J100" s="22">
        <f t="shared" si="137"/>
        <v>1610914</v>
      </c>
      <c r="K100" s="22">
        <f t="shared" si="137"/>
        <v>880054</v>
      </c>
      <c r="L100" s="22">
        <f t="shared" si="137"/>
        <v>730860</v>
      </c>
      <c r="M100" s="22">
        <f t="shared" si="137"/>
        <v>207715</v>
      </c>
      <c r="N100" s="22">
        <f t="shared" si="137"/>
        <v>700</v>
      </c>
      <c r="O100" s="22">
        <f t="shared" si="137"/>
        <v>880054</v>
      </c>
      <c r="P100" s="22">
        <f t="shared" si="137"/>
        <v>43775133</v>
      </c>
      <c r="Q100" s="22">
        <f t="shared" ref="Q100:AB100" si="138">SUM(Q101:Q109)</f>
        <v>485460</v>
      </c>
      <c r="R100" s="22">
        <f t="shared" si="138"/>
        <v>485460</v>
      </c>
      <c r="S100" s="22">
        <f t="shared" si="138"/>
        <v>150260</v>
      </c>
      <c r="T100" s="22">
        <f t="shared" si="138"/>
        <v>225260</v>
      </c>
      <c r="U100" s="22">
        <f t="shared" si="138"/>
        <v>0</v>
      </c>
      <c r="V100" s="22">
        <f t="shared" si="138"/>
        <v>0</v>
      </c>
      <c r="W100" s="22">
        <f t="shared" si="138"/>
        <v>0</v>
      </c>
      <c r="X100" s="22">
        <f t="shared" si="138"/>
        <v>0</v>
      </c>
      <c r="Y100" s="22">
        <f t="shared" si="138"/>
        <v>0</v>
      </c>
      <c r="Z100" s="22">
        <f t="shared" si="138"/>
        <v>0</v>
      </c>
      <c r="AA100" s="22">
        <f t="shared" si="138"/>
        <v>0</v>
      </c>
      <c r="AB100" s="22">
        <f t="shared" si="138"/>
        <v>485460</v>
      </c>
      <c r="AC100" s="22">
        <f t="shared" si="3"/>
        <v>42649679</v>
      </c>
      <c r="AD100" s="22">
        <f t="shared" si="22"/>
        <v>42649679</v>
      </c>
      <c r="AE100" s="22">
        <f t="shared" si="4"/>
        <v>25100710</v>
      </c>
      <c r="AF100" s="22">
        <f t="shared" si="12"/>
        <v>3918285</v>
      </c>
      <c r="AG100" s="22">
        <f t="shared" si="13"/>
        <v>0</v>
      </c>
      <c r="AH100" s="22">
        <f t="shared" si="5"/>
        <v>1610914</v>
      </c>
      <c r="AI100" s="22">
        <f t="shared" si="6"/>
        <v>880054</v>
      </c>
      <c r="AJ100" s="22">
        <f t="shared" si="7"/>
        <v>730860</v>
      </c>
      <c r="AK100" s="22">
        <f t="shared" si="8"/>
        <v>207715</v>
      </c>
      <c r="AL100" s="22">
        <f t="shared" si="9"/>
        <v>700</v>
      </c>
      <c r="AM100" s="22">
        <f t="shared" si="10"/>
        <v>880054</v>
      </c>
      <c r="AN100" s="22">
        <f t="shared" si="11"/>
        <v>44260593</v>
      </c>
    </row>
    <row r="101" spans="1:40" ht="48.75" customHeight="1" x14ac:dyDescent="0.2">
      <c r="A101" s="6" t="s">
        <v>186</v>
      </c>
      <c r="B101" s="7" t="s">
        <v>26</v>
      </c>
      <c r="C101" s="7" t="s">
        <v>23</v>
      </c>
      <c r="D101" s="8" t="s">
        <v>27</v>
      </c>
      <c r="E101" s="9">
        <f t="shared" ref="E101:E109" si="139">F101+I101</f>
        <v>924248</v>
      </c>
      <c r="F101" s="10">
        <v>924248</v>
      </c>
      <c r="G101" s="10">
        <v>547000</v>
      </c>
      <c r="H101" s="10">
        <v>145800</v>
      </c>
      <c r="I101" s="10"/>
      <c r="J101" s="10">
        <f>L101+O101</f>
        <v>0</v>
      </c>
      <c r="K101" s="10"/>
      <c r="L101" s="10"/>
      <c r="M101" s="10"/>
      <c r="N101" s="10"/>
      <c r="O101" s="10">
        <f t="shared" ref="O101:O109" si="140">K101</f>
        <v>0</v>
      </c>
      <c r="P101" s="10">
        <f t="shared" ref="P101:P108" si="141">E101+J101</f>
        <v>924248</v>
      </c>
      <c r="Q101" s="9">
        <f t="shared" ref="Q101:Q109" si="142">R101+U101</f>
        <v>56000</v>
      </c>
      <c r="R101" s="10">
        <v>56000</v>
      </c>
      <c r="S101" s="10">
        <v>50000</v>
      </c>
      <c r="T101" s="10">
        <v>-5000</v>
      </c>
      <c r="U101" s="10"/>
      <c r="V101" s="10">
        <f>X101+AA101</f>
        <v>0</v>
      </c>
      <c r="W101" s="10"/>
      <c r="X101" s="10"/>
      <c r="Y101" s="10"/>
      <c r="Z101" s="10"/>
      <c r="AA101" s="10">
        <f t="shared" ref="AA101:AA109" si="143">W101</f>
        <v>0</v>
      </c>
      <c r="AB101" s="10">
        <f t="shared" ref="AB101:AB109" si="144">Q101+V101</f>
        <v>56000</v>
      </c>
      <c r="AC101" s="9">
        <f t="shared" si="3"/>
        <v>980248</v>
      </c>
      <c r="AD101" s="9">
        <f t="shared" si="22"/>
        <v>980248</v>
      </c>
      <c r="AE101" s="9">
        <f t="shared" si="4"/>
        <v>597000</v>
      </c>
      <c r="AF101" s="9">
        <f t="shared" si="12"/>
        <v>140800</v>
      </c>
      <c r="AG101" s="9">
        <f t="shared" si="13"/>
        <v>0</v>
      </c>
      <c r="AH101" s="9">
        <f t="shared" si="5"/>
        <v>0</v>
      </c>
      <c r="AI101" s="9">
        <f t="shared" si="6"/>
        <v>0</v>
      </c>
      <c r="AJ101" s="9">
        <f t="shared" si="7"/>
        <v>0</v>
      </c>
      <c r="AK101" s="9">
        <f t="shared" si="8"/>
        <v>0</v>
      </c>
      <c r="AL101" s="9">
        <f t="shared" si="9"/>
        <v>0</v>
      </c>
      <c r="AM101" s="9">
        <f t="shared" si="10"/>
        <v>0</v>
      </c>
      <c r="AN101" s="9">
        <f t="shared" si="11"/>
        <v>980248</v>
      </c>
    </row>
    <row r="102" spans="1:40" ht="33" customHeight="1" x14ac:dyDescent="0.2">
      <c r="A102" s="6" t="s">
        <v>187</v>
      </c>
      <c r="B102" s="7" t="s">
        <v>188</v>
      </c>
      <c r="C102" s="7" t="s">
        <v>141</v>
      </c>
      <c r="D102" s="8" t="s">
        <v>189</v>
      </c>
      <c r="E102" s="9">
        <f t="shared" si="139"/>
        <v>3724650</v>
      </c>
      <c r="F102" s="10">
        <v>3724650</v>
      </c>
      <c r="G102" s="10">
        <v>2747500</v>
      </c>
      <c r="H102" s="10">
        <v>301350</v>
      </c>
      <c r="I102" s="10"/>
      <c r="J102" s="10">
        <f t="shared" ref="J102:J109" si="145">L102+O102</f>
        <v>290000</v>
      </c>
      <c r="K102" s="10"/>
      <c r="L102" s="10">
        <v>290000</v>
      </c>
      <c r="M102" s="10">
        <v>207715</v>
      </c>
      <c r="N102" s="10"/>
      <c r="O102" s="10">
        <f t="shared" si="140"/>
        <v>0</v>
      </c>
      <c r="P102" s="10">
        <f t="shared" si="141"/>
        <v>4014650</v>
      </c>
      <c r="Q102" s="9">
        <f t="shared" si="142"/>
        <v>-30800</v>
      </c>
      <c r="R102" s="10">
        <v>-30800</v>
      </c>
      <c r="S102" s="10">
        <v>-40000</v>
      </c>
      <c r="T102" s="10">
        <v>17900</v>
      </c>
      <c r="U102" s="10"/>
      <c r="V102" s="10">
        <f t="shared" ref="V102:V109" si="146">X102+AA102</f>
        <v>0</v>
      </c>
      <c r="W102" s="10"/>
      <c r="X102" s="10"/>
      <c r="Y102" s="10"/>
      <c r="Z102" s="10"/>
      <c r="AA102" s="10">
        <f t="shared" si="143"/>
        <v>0</v>
      </c>
      <c r="AB102" s="10">
        <f t="shared" si="144"/>
        <v>-30800</v>
      </c>
      <c r="AC102" s="9">
        <f t="shared" si="3"/>
        <v>3693850</v>
      </c>
      <c r="AD102" s="9">
        <f t="shared" si="22"/>
        <v>3693850</v>
      </c>
      <c r="AE102" s="9">
        <f t="shared" si="4"/>
        <v>2707500</v>
      </c>
      <c r="AF102" s="9">
        <f t="shared" si="12"/>
        <v>319250</v>
      </c>
      <c r="AG102" s="9">
        <f t="shared" si="13"/>
        <v>0</v>
      </c>
      <c r="AH102" s="9">
        <f t="shared" si="5"/>
        <v>290000</v>
      </c>
      <c r="AI102" s="9">
        <f t="shared" si="6"/>
        <v>0</v>
      </c>
      <c r="AJ102" s="9">
        <f t="shared" si="7"/>
        <v>290000</v>
      </c>
      <c r="AK102" s="9">
        <f t="shared" si="8"/>
        <v>207715</v>
      </c>
      <c r="AL102" s="9">
        <f t="shared" si="9"/>
        <v>0</v>
      </c>
      <c r="AM102" s="9">
        <f t="shared" si="10"/>
        <v>0</v>
      </c>
      <c r="AN102" s="9">
        <f t="shared" si="11"/>
        <v>3983850</v>
      </c>
    </row>
    <row r="103" spans="1:40" ht="33" customHeight="1" x14ac:dyDescent="0.2">
      <c r="A103" s="6">
        <v>1013133</v>
      </c>
      <c r="B103" s="7">
        <v>3133</v>
      </c>
      <c r="C103" s="7">
        <v>1040</v>
      </c>
      <c r="D103" s="8" t="s">
        <v>296</v>
      </c>
      <c r="E103" s="9">
        <f t="shared" si="139"/>
        <v>286018</v>
      </c>
      <c r="F103" s="10">
        <v>286018</v>
      </c>
      <c r="G103" s="10">
        <v>185457</v>
      </c>
      <c r="H103" s="10">
        <v>36000</v>
      </c>
      <c r="I103" s="10"/>
      <c r="J103" s="10">
        <f t="shared" si="145"/>
        <v>0</v>
      </c>
      <c r="K103" s="10"/>
      <c r="L103" s="10"/>
      <c r="M103" s="10"/>
      <c r="N103" s="10"/>
      <c r="O103" s="10">
        <f t="shared" si="140"/>
        <v>0</v>
      </c>
      <c r="P103" s="10">
        <f t="shared" si="141"/>
        <v>286018</v>
      </c>
      <c r="Q103" s="9">
        <f t="shared" si="142"/>
        <v>0</v>
      </c>
      <c r="R103" s="10"/>
      <c r="S103" s="10"/>
      <c r="T103" s="10">
        <v>-3500</v>
      </c>
      <c r="U103" s="10"/>
      <c r="V103" s="10">
        <f t="shared" si="146"/>
        <v>0</v>
      </c>
      <c r="W103" s="10"/>
      <c r="X103" s="10"/>
      <c r="Y103" s="10"/>
      <c r="Z103" s="10"/>
      <c r="AA103" s="10">
        <f t="shared" si="143"/>
        <v>0</v>
      </c>
      <c r="AB103" s="10">
        <f t="shared" ref="AB103" si="147">Q103+V103</f>
        <v>0</v>
      </c>
      <c r="AC103" s="9">
        <f t="shared" ref="AC103" si="148">E103+Q103</f>
        <v>286018</v>
      </c>
      <c r="AD103" s="9">
        <f t="shared" ref="AD103" si="149">F103+R103</f>
        <v>286018</v>
      </c>
      <c r="AE103" s="9">
        <f t="shared" ref="AE103" si="150">G103+S103</f>
        <v>185457</v>
      </c>
      <c r="AF103" s="9">
        <f t="shared" ref="AF103" si="151">H103+T103</f>
        <v>32500</v>
      </c>
      <c r="AG103" s="9">
        <f t="shared" ref="AG103" si="152">I103+U103</f>
        <v>0</v>
      </c>
      <c r="AH103" s="9">
        <f t="shared" ref="AH103" si="153">J103+V103</f>
        <v>0</v>
      </c>
      <c r="AI103" s="9">
        <f t="shared" ref="AI103" si="154">K103+W103</f>
        <v>0</v>
      </c>
      <c r="AJ103" s="9">
        <f t="shared" ref="AJ103" si="155">L103+X103</f>
        <v>0</v>
      </c>
      <c r="AK103" s="9">
        <f t="shared" ref="AK103" si="156">M103+Y103</f>
        <v>0</v>
      </c>
      <c r="AL103" s="9">
        <f t="shared" ref="AL103" si="157">N103+Z103</f>
        <v>0</v>
      </c>
      <c r="AM103" s="9">
        <f t="shared" ref="AM103" si="158">O103+AA103</f>
        <v>0</v>
      </c>
      <c r="AN103" s="9">
        <f t="shared" ref="AN103" si="159">P103+AB103</f>
        <v>286018</v>
      </c>
    </row>
    <row r="104" spans="1:40" s="2" customFormat="1" ht="21" customHeight="1" x14ac:dyDescent="0.2">
      <c r="A104" s="6" t="s">
        <v>190</v>
      </c>
      <c r="B104" s="7" t="s">
        <v>191</v>
      </c>
      <c r="C104" s="7" t="s">
        <v>192</v>
      </c>
      <c r="D104" s="8" t="s">
        <v>193</v>
      </c>
      <c r="E104" s="9">
        <f t="shared" si="139"/>
        <v>4595482</v>
      </c>
      <c r="F104" s="10">
        <v>4595482</v>
      </c>
      <c r="G104" s="10">
        <v>3006543</v>
      </c>
      <c r="H104" s="10">
        <v>516500</v>
      </c>
      <c r="I104" s="10"/>
      <c r="J104" s="10">
        <f t="shared" si="145"/>
        <v>30000</v>
      </c>
      <c r="K104" s="10"/>
      <c r="L104" s="10">
        <v>30000</v>
      </c>
      <c r="M104" s="10"/>
      <c r="N104" s="10"/>
      <c r="O104" s="10">
        <f t="shared" si="140"/>
        <v>0</v>
      </c>
      <c r="P104" s="10">
        <f t="shared" si="141"/>
        <v>4625482</v>
      </c>
      <c r="Q104" s="9">
        <f t="shared" si="142"/>
        <v>-1800</v>
      </c>
      <c r="R104" s="10">
        <v>-1800</v>
      </c>
      <c r="S104" s="10"/>
      <c r="T104" s="10">
        <v>-11800</v>
      </c>
      <c r="U104" s="10"/>
      <c r="V104" s="10">
        <f t="shared" si="146"/>
        <v>0</v>
      </c>
      <c r="W104" s="10"/>
      <c r="X104" s="10"/>
      <c r="Y104" s="10"/>
      <c r="Z104" s="10"/>
      <c r="AA104" s="10">
        <f t="shared" si="143"/>
        <v>0</v>
      </c>
      <c r="AB104" s="10">
        <f t="shared" si="144"/>
        <v>-1800</v>
      </c>
      <c r="AC104" s="9">
        <f t="shared" ref="AC104:AC115" si="160">E104+Q104</f>
        <v>4593682</v>
      </c>
      <c r="AD104" s="9">
        <f t="shared" ref="AD104:AD115" si="161">F104+R104</f>
        <v>4593682</v>
      </c>
      <c r="AE104" s="9">
        <f t="shared" ref="AE104:AE115" si="162">G104+S104</f>
        <v>3006543</v>
      </c>
      <c r="AF104" s="9">
        <f t="shared" ref="AF104:AF115" si="163">H104+T104</f>
        <v>504700</v>
      </c>
      <c r="AG104" s="9">
        <f t="shared" ref="AG104:AG115" si="164">I104+U104</f>
        <v>0</v>
      </c>
      <c r="AH104" s="9">
        <f t="shared" ref="AH104:AH115" si="165">J104+V104</f>
        <v>30000</v>
      </c>
      <c r="AI104" s="9">
        <f t="shared" ref="AI104:AI115" si="166">K104+W104</f>
        <v>0</v>
      </c>
      <c r="AJ104" s="9">
        <f t="shared" ref="AJ104:AJ115" si="167">L104+X104</f>
        <v>30000</v>
      </c>
      <c r="AK104" s="9">
        <f t="shared" ref="AK104:AK115" si="168">M104+Y104</f>
        <v>0</v>
      </c>
      <c r="AL104" s="9">
        <f t="shared" ref="AL104:AL115" si="169">N104+Z104</f>
        <v>0</v>
      </c>
      <c r="AM104" s="9">
        <f t="shared" ref="AM104:AM115" si="170">O104+AA104</f>
        <v>0</v>
      </c>
      <c r="AN104" s="9">
        <f t="shared" ref="AN104:AN115" si="171">P104+AB104</f>
        <v>4623682</v>
      </c>
    </row>
    <row r="105" spans="1:40" ht="21" customHeight="1" x14ac:dyDescent="0.2">
      <c r="A105" s="6" t="s">
        <v>194</v>
      </c>
      <c r="B105" s="7" t="s">
        <v>195</v>
      </c>
      <c r="C105" s="7" t="s">
        <v>192</v>
      </c>
      <c r="D105" s="8" t="s">
        <v>196</v>
      </c>
      <c r="E105" s="9">
        <f t="shared" si="139"/>
        <v>1804900</v>
      </c>
      <c r="F105" s="10">
        <v>1804900</v>
      </c>
      <c r="G105" s="10">
        <v>1110000</v>
      </c>
      <c r="H105" s="10">
        <v>319500</v>
      </c>
      <c r="I105" s="10"/>
      <c r="J105" s="10">
        <f t="shared" si="145"/>
        <v>100000</v>
      </c>
      <c r="K105" s="10"/>
      <c r="L105" s="10">
        <v>100000</v>
      </c>
      <c r="M105" s="10"/>
      <c r="N105" s="10">
        <v>700</v>
      </c>
      <c r="O105" s="10">
        <f t="shared" si="140"/>
        <v>0</v>
      </c>
      <c r="P105" s="10">
        <f t="shared" si="141"/>
        <v>1904900</v>
      </c>
      <c r="Q105" s="9">
        <f t="shared" si="142"/>
        <v>0</v>
      </c>
      <c r="R105" s="10"/>
      <c r="S105" s="10"/>
      <c r="T105" s="10"/>
      <c r="U105" s="10"/>
      <c r="V105" s="10">
        <f t="shared" si="146"/>
        <v>0</v>
      </c>
      <c r="W105" s="10"/>
      <c r="X105" s="10"/>
      <c r="Y105" s="10"/>
      <c r="Z105" s="10"/>
      <c r="AA105" s="10">
        <f t="shared" si="143"/>
        <v>0</v>
      </c>
      <c r="AB105" s="10">
        <f t="shared" si="144"/>
        <v>0</v>
      </c>
      <c r="AC105" s="9">
        <f t="shared" si="160"/>
        <v>1804900</v>
      </c>
      <c r="AD105" s="9">
        <f t="shared" si="161"/>
        <v>1804900</v>
      </c>
      <c r="AE105" s="9">
        <f t="shared" si="162"/>
        <v>1110000</v>
      </c>
      <c r="AF105" s="9">
        <f t="shared" si="163"/>
        <v>319500</v>
      </c>
      <c r="AG105" s="9">
        <f t="shared" si="164"/>
        <v>0</v>
      </c>
      <c r="AH105" s="9">
        <f t="shared" si="165"/>
        <v>100000</v>
      </c>
      <c r="AI105" s="9">
        <f t="shared" si="166"/>
        <v>0</v>
      </c>
      <c r="AJ105" s="9">
        <f t="shared" si="167"/>
        <v>100000</v>
      </c>
      <c r="AK105" s="9">
        <f t="shared" si="168"/>
        <v>0</v>
      </c>
      <c r="AL105" s="9">
        <f t="shared" si="169"/>
        <v>700</v>
      </c>
      <c r="AM105" s="9">
        <f t="shared" si="170"/>
        <v>0</v>
      </c>
      <c r="AN105" s="9">
        <f t="shared" si="171"/>
        <v>1904900</v>
      </c>
    </row>
    <row r="106" spans="1:40" s="2" customFormat="1" ht="36" customHeight="1" x14ac:dyDescent="0.2">
      <c r="A106" s="6" t="s">
        <v>197</v>
      </c>
      <c r="B106" s="7" t="s">
        <v>198</v>
      </c>
      <c r="C106" s="7" t="s">
        <v>199</v>
      </c>
      <c r="D106" s="8" t="s">
        <v>200</v>
      </c>
      <c r="E106" s="9">
        <f t="shared" si="139"/>
        <v>9901346</v>
      </c>
      <c r="F106" s="10">
        <v>9901346</v>
      </c>
      <c r="G106" s="10">
        <v>6200000</v>
      </c>
      <c r="H106" s="10">
        <v>1705500</v>
      </c>
      <c r="I106" s="10"/>
      <c r="J106" s="10">
        <f t="shared" si="145"/>
        <v>890914</v>
      </c>
      <c r="K106" s="10">
        <v>880054</v>
      </c>
      <c r="L106" s="10">
        <v>10860</v>
      </c>
      <c r="M106" s="10"/>
      <c r="N106" s="10"/>
      <c r="O106" s="10">
        <f t="shared" si="140"/>
        <v>880054</v>
      </c>
      <c r="P106" s="10">
        <f t="shared" si="141"/>
        <v>10792260</v>
      </c>
      <c r="Q106" s="9">
        <f t="shared" si="142"/>
        <v>231260</v>
      </c>
      <c r="R106" s="10">
        <v>231260</v>
      </c>
      <c r="S106" s="10">
        <v>-87500</v>
      </c>
      <c r="T106" s="10">
        <v>240000</v>
      </c>
      <c r="U106" s="10"/>
      <c r="V106" s="10">
        <f t="shared" si="146"/>
        <v>0</v>
      </c>
      <c r="W106" s="10"/>
      <c r="X106" s="10"/>
      <c r="Y106" s="10"/>
      <c r="Z106" s="10"/>
      <c r="AA106" s="10">
        <f t="shared" si="143"/>
        <v>0</v>
      </c>
      <c r="AB106" s="10">
        <f t="shared" si="144"/>
        <v>231260</v>
      </c>
      <c r="AC106" s="9">
        <f t="shared" si="160"/>
        <v>10132606</v>
      </c>
      <c r="AD106" s="9">
        <f t="shared" si="161"/>
        <v>10132606</v>
      </c>
      <c r="AE106" s="9">
        <f t="shared" si="162"/>
        <v>6112500</v>
      </c>
      <c r="AF106" s="9">
        <f t="shared" si="163"/>
        <v>1945500</v>
      </c>
      <c r="AG106" s="9">
        <f t="shared" si="164"/>
        <v>0</v>
      </c>
      <c r="AH106" s="9">
        <f t="shared" si="165"/>
        <v>890914</v>
      </c>
      <c r="AI106" s="9">
        <f t="shared" si="166"/>
        <v>880054</v>
      </c>
      <c r="AJ106" s="9">
        <f t="shared" si="167"/>
        <v>10860</v>
      </c>
      <c r="AK106" s="9">
        <f t="shared" si="168"/>
        <v>0</v>
      </c>
      <c r="AL106" s="9">
        <f t="shared" si="169"/>
        <v>0</v>
      </c>
      <c r="AM106" s="9">
        <f t="shared" si="170"/>
        <v>880054</v>
      </c>
      <c r="AN106" s="9">
        <f t="shared" si="171"/>
        <v>11023520</v>
      </c>
    </row>
    <row r="107" spans="1:40" ht="34.5" customHeight="1" x14ac:dyDescent="0.2">
      <c r="A107" s="6" t="s">
        <v>201</v>
      </c>
      <c r="B107" s="7" t="s">
        <v>202</v>
      </c>
      <c r="C107" s="7" t="s">
        <v>203</v>
      </c>
      <c r="D107" s="8" t="s">
        <v>204</v>
      </c>
      <c r="E107" s="9">
        <f t="shared" si="139"/>
        <v>1350000</v>
      </c>
      <c r="F107" s="10">
        <v>1350000</v>
      </c>
      <c r="G107" s="10">
        <v>1050000</v>
      </c>
      <c r="H107" s="10"/>
      <c r="I107" s="10"/>
      <c r="J107" s="10">
        <f t="shared" si="145"/>
        <v>0</v>
      </c>
      <c r="K107" s="10"/>
      <c r="L107" s="10"/>
      <c r="M107" s="10"/>
      <c r="N107" s="10"/>
      <c r="O107" s="10">
        <f t="shared" si="140"/>
        <v>0</v>
      </c>
      <c r="P107" s="10">
        <f t="shared" si="141"/>
        <v>1350000</v>
      </c>
      <c r="Q107" s="9">
        <f t="shared" si="142"/>
        <v>0</v>
      </c>
      <c r="R107" s="10"/>
      <c r="S107" s="10"/>
      <c r="T107" s="10"/>
      <c r="U107" s="10"/>
      <c r="V107" s="10">
        <f t="shared" si="146"/>
        <v>0</v>
      </c>
      <c r="W107" s="10"/>
      <c r="X107" s="10"/>
      <c r="Y107" s="10"/>
      <c r="Z107" s="10"/>
      <c r="AA107" s="10">
        <f t="shared" si="143"/>
        <v>0</v>
      </c>
      <c r="AB107" s="10">
        <f t="shared" si="144"/>
        <v>0</v>
      </c>
      <c r="AC107" s="9">
        <f t="shared" si="160"/>
        <v>1350000</v>
      </c>
      <c r="AD107" s="9">
        <f t="shared" si="161"/>
        <v>1350000</v>
      </c>
      <c r="AE107" s="9">
        <f t="shared" si="162"/>
        <v>1050000</v>
      </c>
      <c r="AF107" s="9">
        <f t="shared" si="163"/>
        <v>0</v>
      </c>
      <c r="AG107" s="9">
        <f t="shared" si="164"/>
        <v>0</v>
      </c>
      <c r="AH107" s="9">
        <f t="shared" si="165"/>
        <v>0</v>
      </c>
      <c r="AI107" s="9">
        <f t="shared" si="166"/>
        <v>0</v>
      </c>
      <c r="AJ107" s="9">
        <f t="shared" si="167"/>
        <v>0</v>
      </c>
      <c r="AK107" s="9">
        <f t="shared" si="168"/>
        <v>0</v>
      </c>
      <c r="AL107" s="9">
        <f t="shared" si="169"/>
        <v>0</v>
      </c>
      <c r="AM107" s="9">
        <f t="shared" si="170"/>
        <v>0</v>
      </c>
      <c r="AN107" s="9">
        <f t="shared" si="171"/>
        <v>1350000</v>
      </c>
    </row>
    <row r="108" spans="1:40" s="2" customFormat="1" ht="20.25" customHeight="1" x14ac:dyDescent="0.2">
      <c r="A108" s="6" t="s">
        <v>205</v>
      </c>
      <c r="B108" s="7" t="s">
        <v>206</v>
      </c>
      <c r="C108" s="7" t="s">
        <v>203</v>
      </c>
      <c r="D108" s="8" t="s">
        <v>207</v>
      </c>
      <c r="E108" s="9">
        <f t="shared" si="139"/>
        <v>570000</v>
      </c>
      <c r="F108" s="10">
        <v>570000</v>
      </c>
      <c r="G108" s="10"/>
      <c r="H108" s="10"/>
      <c r="I108" s="10"/>
      <c r="J108" s="10">
        <f t="shared" si="145"/>
        <v>0</v>
      </c>
      <c r="K108" s="10"/>
      <c r="L108" s="10"/>
      <c r="M108" s="10"/>
      <c r="N108" s="10"/>
      <c r="O108" s="10">
        <f t="shared" si="140"/>
        <v>0</v>
      </c>
      <c r="P108" s="10">
        <f t="shared" si="141"/>
        <v>570000</v>
      </c>
      <c r="Q108" s="9">
        <f t="shared" si="142"/>
        <v>80000</v>
      </c>
      <c r="R108" s="10">
        <v>80000</v>
      </c>
      <c r="S108" s="10"/>
      <c r="T108" s="10"/>
      <c r="U108" s="10"/>
      <c r="V108" s="10">
        <f t="shared" si="146"/>
        <v>0</v>
      </c>
      <c r="W108" s="10"/>
      <c r="X108" s="10"/>
      <c r="Y108" s="10"/>
      <c r="Z108" s="10"/>
      <c r="AA108" s="10">
        <f t="shared" si="143"/>
        <v>0</v>
      </c>
      <c r="AB108" s="10">
        <f t="shared" si="144"/>
        <v>80000</v>
      </c>
      <c r="AC108" s="9">
        <f t="shared" si="160"/>
        <v>650000</v>
      </c>
      <c r="AD108" s="9">
        <f t="shared" si="161"/>
        <v>650000</v>
      </c>
      <c r="AE108" s="9">
        <f t="shared" si="162"/>
        <v>0</v>
      </c>
      <c r="AF108" s="9">
        <f t="shared" si="163"/>
        <v>0</v>
      </c>
      <c r="AG108" s="9">
        <f t="shared" si="164"/>
        <v>0</v>
      </c>
      <c r="AH108" s="9">
        <f t="shared" si="165"/>
        <v>0</v>
      </c>
      <c r="AI108" s="9">
        <f t="shared" si="166"/>
        <v>0</v>
      </c>
      <c r="AJ108" s="9">
        <f t="shared" si="167"/>
        <v>0</v>
      </c>
      <c r="AK108" s="9">
        <f t="shared" si="168"/>
        <v>0</v>
      </c>
      <c r="AL108" s="9">
        <f t="shared" si="169"/>
        <v>0</v>
      </c>
      <c r="AM108" s="9">
        <f t="shared" si="170"/>
        <v>0</v>
      </c>
      <c r="AN108" s="9">
        <f t="shared" si="171"/>
        <v>650000</v>
      </c>
    </row>
    <row r="109" spans="1:40" ht="48.75" customHeight="1" x14ac:dyDescent="0.2">
      <c r="A109" s="6" t="s">
        <v>208</v>
      </c>
      <c r="B109" s="7" t="s">
        <v>209</v>
      </c>
      <c r="C109" s="7" t="s">
        <v>48</v>
      </c>
      <c r="D109" s="8" t="s">
        <v>210</v>
      </c>
      <c r="E109" s="9">
        <f t="shared" si="139"/>
        <v>19007575</v>
      </c>
      <c r="F109" s="10">
        <v>19007575</v>
      </c>
      <c r="G109" s="10">
        <v>10103950</v>
      </c>
      <c r="H109" s="10">
        <v>668375</v>
      </c>
      <c r="I109" s="10"/>
      <c r="J109" s="10">
        <f t="shared" si="145"/>
        <v>300000</v>
      </c>
      <c r="K109" s="10">
        <v>0</v>
      </c>
      <c r="L109" s="10">
        <v>300000</v>
      </c>
      <c r="M109" s="10"/>
      <c r="N109" s="10"/>
      <c r="O109" s="10">
        <f t="shared" si="140"/>
        <v>0</v>
      </c>
      <c r="P109" s="10">
        <f>E109+J109</f>
        <v>19307575</v>
      </c>
      <c r="Q109" s="9">
        <f t="shared" si="142"/>
        <v>150800</v>
      </c>
      <c r="R109" s="10">
        <f>228830-78030</f>
        <v>150800</v>
      </c>
      <c r="S109" s="10">
        <f>-72240+300000</f>
        <v>227760</v>
      </c>
      <c r="T109" s="10">
        <f>-12340+10752-10752</f>
        <v>-12340</v>
      </c>
      <c r="U109" s="10"/>
      <c r="V109" s="10">
        <f t="shared" si="146"/>
        <v>0</v>
      </c>
      <c r="W109" s="10"/>
      <c r="X109" s="10"/>
      <c r="Y109" s="10"/>
      <c r="Z109" s="10"/>
      <c r="AA109" s="10">
        <f t="shared" si="143"/>
        <v>0</v>
      </c>
      <c r="AB109" s="10">
        <f t="shared" si="144"/>
        <v>150800</v>
      </c>
      <c r="AC109" s="9">
        <f t="shared" si="160"/>
        <v>19158375</v>
      </c>
      <c r="AD109" s="9">
        <f t="shared" si="161"/>
        <v>19158375</v>
      </c>
      <c r="AE109" s="9">
        <f t="shared" si="162"/>
        <v>10331710</v>
      </c>
      <c r="AF109" s="9">
        <f t="shared" si="163"/>
        <v>656035</v>
      </c>
      <c r="AG109" s="9">
        <f t="shared" si="164"/>
        <v>0</v>
      </c>
      <c r="AH109" s="9">
        <f t="shared" si="165"/>
        <v>300000</v>
      </c>
      <c r="AI109" s="9">
        <f t="shared" si="166"/>
        <v>0</v>
      </c>
      <c r="AJ109" s="9">
        <f t="shared" si="167"/>
        <v>300000</v>
      </c>
      <c r="AK109" s="9">
        <f t="shared" si="168"/>
        <v>0</v>
      </c>
      <c r="AL109" s="9">
        <f t="shared" si="169"/>
        <v>0</v>
      </c>
      <c r="AM109" s="9">
        <f t="shared" si="170"/>
        <v>0</v>
      </c>
      <c r="AN109" s="9">
        <f t="shared" si="171"/>
        <v>19458375</v>
      </c>
    </row>
    <row r="110" spans="1:40" ht="30" customHeight="1" x14ac:dyDescent="0.2">
      <c r="A110" s="19" t="s">
        <v>211</v>
      </c>
      <c r="B110" s="20" t="s">
        <v>18</v>
      </c>
      <c r="C110" s="20" t="s">
        <v>18</v>
      </c>
      <c r="D110" s="21" t="s">
        <v>212</v>
      </c>
      <c r="E110" s="22">
        <f>E111</f>
        <v>2653000</v>
      </c>
      <c r="F110" s="22">
        <f>F111</f>
        <v>2303000</v>
      </c>
      <c r="G110" s="22">
        <f>G111</f>
        <v>1650500</v>
      </c>
      <c r="H110" s="22">
        <f>H111</f>
        <v>138400</v>
      </c>
      <c r="I110" s="22">
        <v>0</v>
      </c>
      <c r="J110" s="22">
        <f t="shared" ref="J110:T110" si="172">J111</f>
        <v>0</v>
      </c>
      <c r="K110" s="22">
        <f t="shared" si="172"/>
        <v>0</v>
      </c>
      <c r="L110" s="22">
        <f t="shared" si="172"/>
        <v>0</v>
      </c>
      <c r="M110" s="22">
        <f t="shared" si="172"/>
        <v>0</v>
      </c>
      <c r="N110" s="22">
        <f t="shared" si="172"/>
        <v>0</v>
      </c>
      <c r="O110" s="22">
        <f t="shared" si="172"/>
        <v>0</v>
      </c>
      <c r="P110" s="22">
        <f t="shared" si="172"/>
        <v>2653000</v>
      </c>
      <c r="Q110" s="22">
        <f t="shared" si="172"/>
        <v>-355540</v>
      </c>
      <c r="R110" s="22">
        <f t="shared" si="172"/>
        <v>-5540</v>
      </c>
      <c r="S110" s="22">
        <f t="shared" si="172"/>
        <v>0</v>
      </c>
      <c r="T110" s="22">
        <f t="shared" si="172"/>
        <v>-2000</v>
      </c>
      <c r="U110" s="22">
        <v>0</v>
      </c>
      <c r="V110" s="22">
        <f t="shared" ref="V110:AB110" si="173">V111</f>
        <v>0</v>
      </c>
      <c r="W110" s="22">
        <f t="shared" si="173"/>
        <v>0</v>
      </c>
      <c r="X110" s="22">
        <f t="shared" si="173"/>
        <v>0</v>
      </c>
      <c r="Y110" s="22">
        <f t="shared" si="173"/>
        <v>0</v>
      </c>
      <c r="Z110" s="22">
        <f t="shared" si="173"/>
        <v>0</v>
      </c>
      <c r="AA110" s="22">
        <f t="shared" si="173"/>
        <v>0</v>
      </c>
      <c r="AB110" s="22">
        <f t="shared" si="173"/>
        <v>-355540</v>
      </c>
      <c r="AC110" s="22">
        <f t="shared" si="160"/>
        <v>2297460</v>
      </c>
      <c r="AD110" s="22">
        <f t="shared" si="161"/>
        <v>2297460</v>
      </c>
      <c r="AE110" s="22">
        <f t="shared" si="162"/>
        <v>1650500</v>
      </c>
      <c r="AF110" s="22">
        <f t="shared" si="163"/>
        <v>136400</v>
      </c>
      <c r="AG110" s="22">
        <f t="shared" si="164"/>
        <v>0</v>
      </c>
      <c r="AH110" s="22">
        <f t="shared" si="165"/>
        <v>0</v>
      </c>
      <c r="AI110" s="22">
        <f t="shared" si="166"/>
        <v>0</v>
      </c>
      <c r="AJ110" s="22">
        <f t="shared" si="167"/>
        <v>0</v>
      </c>
      <c r="AK110" s="22">
        <f t="shared" si="168"/>
        <v>0</v>
      </c>
      <c r="AL110" s="22">
        <f t="shared" si="169"/>
        <v>0</v>
      </c>
      <c r="AM110" s="22">
        <f t="shared" si="170"/>
        <v>0</v>
      </c>
      <c r="AN110" s="22">
        <f t="shared" si="171"/>
        <v>2297460</v>
      </c>
    </row>
    <row r="111" spans="1:40" ht="30" customHeight="1" x14ac:dyDescent="0.2">
      <c r="A111" s="19" t="s">
        <v>213</v>
      </c>
      <c r="B111" s="20" t="s">
        <v>18</v>
      </c>
      <c r="C111" s="20" t="s">
        <v>18</v>
      </c>
      <c r="D111" s="21" t="s">
        <v>212</v>
      </c>
      <c r="E111" s="22">
        <f>SUM(E112:E114)</f>
        <v>2653000</v>
      </c>
      <c r="F111" s="22">
        <f>SUM(F112:F114)</f>
        <v>2303000</v>
      </c>
      <c r="G111" s="22">
        <f>SUM(G112:G114)</f>
        <v>1650500</v>
      </c>
      <c r="H111" s="22">
        <f>SUM(H112:H114)</f>
        <v>138400</v>
      </c>
      <c r="I111" s="22">
        <v>0</v>
      </c>
      <c r="J111" s="22">
        <f t="shared" ref="J111:O111" si="174">J112+J113+J114</f>
        <v>0</v>
      </c>
      <c r="K111" s="22">
        <f t="shared" si="174"/>
        <v>0</v>
      </c>
      <c r="L111" s="22">
        <f t="shared" si="174"/>
        <v>0</v>
      </c>
      <c r="M111" s="22">
        <f t="shared" si="174"/>
        <v>0</v>
      </c>
      <c r="N111" s="22">
        <f t="shared" si="174"/>
        <v>0</v>
      </c>
      <c r="O111" s="22">
        <f t="shared" si="174"/>
        <v>0</v>
      </c>
      <c r="P111" s="22">
        <f>SUM(P112:P114)</f>
        <v>2653000</v>
      </c>
      <c r="Q111" s="22">
        <f>SUM(Q112:Q114)</f>
        <v>-355540</v>
      </c>
      <c r="R111" s="22">
        <f>SUM(R112:R114)</f>
        <v>-5540</v>
      </c>
      <c r="S111" s="22">
        <f>SUM(S112:S114)</f>
        <v>0</v>
      </c>
      <c r="T111" s="22">
        <f>SUM(T112:T114)</f>
        <v>-2000</v>
      </c>
      <c r="U111" s="22">
        <v>0</v>
      </c>
      <c r="V111" s="22">
        <f t="shared" ref="V111:AA111" si="175">V112+V113+V114</f>
        <v>0</v>
      </c>
      <c r="W111" s="22">
        <f t="shared" si="175"/>
        <v>0</v>
      </c>
      <c r="X111" s="22">
        <f t="shared" si="175"/>
        <v>0</v>
      </c>
      <c r="Y111" s="22">
        <f t="shared" si="175"/>
        <v>0</v>
      </c>
      <c r="Z111" s="22">
        <f t="shared" si="175"/>
        <v>0</v>
      </c>
      <c r="AA111" s="22">
        <f t="shared" si="175"/>
        <v>0</v>
      </c>
      <c r="AB111" s="22">
        <f>SUM(AB112:AB114)</f>
        <v>-355540</v>
      </c>
      <c r="AC111" s="22">
        <f t="shared" si="160"/>
        <v>2297460</v>
      </c>
      <c r="AD111" s="22">
        <f t="shared" si="161"/>
        <v>2297460</v>
      </c>
      <c r="AE111" s="22">
        <f t="shared" si="162"/>
        <v>1650500</v>
      </c>
      <c r="AF111" s="22">
        <f t="shared" si="163"/>
        <v>136400</v>
      </c>
      <c r="AG111" s="22">
        <f t="shared" si="164"/>
        <v>0</v>
      </c>
      <c r="AH111" s="22">
        <f t="shared" si="165"/>
        <v>0</v>
      </c>
      <c r="AI111" s="22">
        <f t="shared" si="166"/>
        <v>0</v>
      </c>
      <c r="AJ111" s="22">
        <f t="shared" si="167"/>
        <v>0</v>
      </c>
      <c r="AK111" s="22">
        <f t="shared" si="168"/>
        <v>0</v>
      </c>
      <c r="AL111" s="22">
        <f t="shared" si="169"/>
        <v>0</v>
      </c>
      <c r="AM111" s="22">
        <f t="shared" si="170"/>
        <v>0</v>
      </c>
      <c r="AN111" s="22">
        <f t="shared" si="171"/>
        <v>2297460</v>
      </c>
    </row>
    <row r="112" spans="1:40" ht="42.6" customHeight="1" x14ac:dyDescent="0.2">
      <c r="A112" s="6" t="s">
        <v>214</v>
      </c>
      <c r="B112" s="7" t="s">
        <v>26</v>
      </c>
      <c r="C112" s="7" t="s">
        <v>23</v>
      </c>
      <c r="D112" s="8" t="s">
        <v>27</v>
      </c>
      <c r="E112" s="9">
        <f>F112+I112</f>
        <v>2303000</v>
      </c>
      <c r="F112" s="10">
        <v>2303000</v>
      </c>
      <c r="G112" s="10">
        <v>1650500</v>
      </c>
      <c r="H112" s="10">
        <v>138400</v>
      </c>
      <c r="I112" s="10"/>
      <c r="J112" s="10">
        <f>L112+O112</f>
        <v>0</v>
      </c>
      <c r="K112" s="10"/>
      <c r="L112" s="10"/>
      <c r="M112" s="10"/>
      <c r="N112" s="10"/>
      <c r="O112" s="10">
        <f>K112</f>
        <v>0</v>
      </c>
      <c r="P112" s="10">
        <f>E112+J112</f>
        <v>2303000</v>
      </c>
      <c r="Q112" s="9">
        <f>R112+U112</f>
        <v>-5540</v>
      </c>
      <c r="R112" s="10">
        <v>-5540</v>
      </c>
      <c r="S112" s="10"/>
      <c r="T112" s="10">
        <v>-2000</v>
      </c>
      <c r="U112" s="10"/>
      <c r="V112" s="10">
        <f>X112+AA112</f>
        <v>0</v>
      </c>
      <c r="W112" s="10"/>
      <c r="X112" s="10"/>
      <c r="Y112" s="10"/>
      <c r="Z112" s="10"/>
      <c r="AA112" s="10">
        <f>W112</f>
        <v>0</v>
      </c>
      <c r="AB112" s="36">
        <f>Q112+V112</f>
        <v>-5540</v>
      </c>
      <c r="AC112" s="9">
        <f t="shared" si="160"/>
        <v>2297460</v>
      </c>
      <c r="AD112" s="9">
        <f t="shared" si="161"/>
        <v>2297460</v>
      </c>
      <c r="AE112" s="9">
        <f t="shared" si="162"/>
        <v>1650500</v>
      </c>
      <c r="AF112" s="9">
        <f t="shared" si="163"/>
        <v>136400</v>
      </c>
      <c r="AG112" s="9">
        <f t="shared" si="164"/>
        <v>0</v>
      </c>
      <c r="AH112" s="9">
        <f t="shared" si="165"/>
        <v>0</v>
      </c>
      <c r="AI112" s="9">
        <f t="shared" si="166"/>
        <v>0</v>
      </c>
      <c r="AJ112" s="9">
        <f t="shared" si="167"/>
        <v>0</v>
      </c>
      <c r="AK112" s="9">
        <f t="shared" si="168"/>
        <v>0</v>
      </c>
      <c r="AL112" s="9">
        <f t="shared" si="169"/>
        <v>0</v>
      </c>
      <c r="AM112" s="9">
        <f t="shared" si="170"/>
        <v>0</v>
      </c>
      <c r="AN112" s="9">
        <f t="shared" si="171"/>
        <v>2297460</v>
      </c>
    </row>
    <row r="113" spans="1:40" ht="21" customHeight="1" x14ac:dyDescent="0.2">
      <c r="A113" s="6">
        <v>3718710</v>
      </c>
      <c r="B113" s="7">
        <v>8710</v>
      </c>
      <c r="C113" s="26" t="s">
        <v>30</v>
      </c>
      <c r="D113" s="8" t="s">
        <v>275</v>
      </c>
      <c r="E113" s="9">
        <v>350000</v>
      </c>
      <c r="F113" s="10"/>
      <c r="G113" s="10"/>
      <c r="H113" s="10"/>
      <c r="I113" s="10"/>
      <c r="J113" s="10">
        <f>L113+O113</f>
        <v>0</v>
      </c>
      <c r="K113" s="10"/>
      <c r="L113" s="10"/>
      <c r="M113" s="10"/>
      <c r="N113" s="10"/>
      <c r="O113" s="10">
        <f>K113</f>
        <v>0</v>
      </c>
      <c r="P113" s="10">
        <f>E113+J113</f>
        <v>350000</v>
      </c>
      <c r="Q113" s="9">
        <v>-350000</v>
      </c>
      <c r="R113" s="10"/>
      <c r="S113" s="10"/>
      <c r="T113" s="10"/>
      <c r="U113" s="10"/>
      <c r="V113" s="10">
        <f>X113+AA113</f>
        <v>0</v>
      </c>
      <c r="W113" s="10"/>
      <c r="X113" s="10"/>
      <c r="Y113" s="10"/>
      <c r="Z113" s="10"/>
      <c r="AA113" s="10">
        <f>W113</f>
        <v>0</v>
      </c>
      <c r="AB113" s="36">
        <f>Q113+V113</f>
        <v>-350000</v>
      </c>
      <c r="AC113" s="9">
        <f t="shared" si="160"/>
        <v>0</v>
      </c>
      <c r="AD113" s="9">
        <f t="shared" si="161"/>
        <v>0</v>
      </c>
      <c r="AE113" s="9">
        <f t="shared" si="162"/>
        <v>0</v>
      </c>
      <c r="AF113" s="9">
        <f t="shared" si="163"/>
        <v>0</v>
      </c>
      <c r="AG113" s="9">
        <f t="shared" si="164"/>
        <v>0</v>
      </c>
      <c r="AH113" s="9">
        <f t="shared" si="165"/>
        <v>0</v>
      </c>
      <c r="AI113" s="9">
        <f t="shared" si="166"/>
        <v>0</v>
      </c>
      <c r="AJ113" s="9">
        <f t="shared" si="167"/>
        <v>0</v>
      </c>
      <c r="AK113" s="9">
        <f t="shared" si="168"/>
        <v>0</v>
      </c>
      <c r="AL113" s="9">
        <f t="shared" si="169"/>
        <v>0</v>
      </c>
      <c r="AM113" s="9">
        <f t="shared" si="170"/>
        <v>0</v>
      </c>
      <c r="AN113" s="9">
        <f t="shared" si="171"/>
        <v>0</v>
      </c>
    </row>
    <row r="114" spans="1:40" ht="21" hidden="1" customHeight="1" x14ac:dyDescent="0.2">
      <c r="A114" s="6" t="s">
        <v>215</v>
      </c>
      <c r="B114" s="7" t="s">
        <v>216</v>
      </c>
      <c r="C114" s="7" t="s">
        <v>29</v>
      </c>
      <c r="D114" s="8" t="s">
        <v>217</v>
      </c>
      <c r="E114" s="9">
        <f>F114+I114</f>
        <v>0</v>
      </c>
      <c r="F114" s="10"/>
      <c r="G114" s="10"/>
      <c r="H114" s="10"/>
      <c r="I114" s="10"/>
      <c r="J114" s="10">
        <f>L114+O114</f>
        <v>0</v>
      </c>
      <c r="K114" s="10"/>
      <c r="L114" s="10"/>
      <c r="M114" s="10"/>
      <c r="N114" s="10"/>
      <c r="O114" s="10">
        <f>K114</f>
        <v>0</v>
      </c>
      <c r="P114" s="10">
        <f>E114+J114</f>
        <v>0</v>
      </c>
      <c r="Q114" s="9">
        <f>R114+U114</f>
        <v>0</v>
      </c>
      <c r="R114" s="10"/>
      <c r="S114" s="10"/>
      <c r="T114" s="10"/>
      <c r="U114" s="10"/>
      <c r="V114" s="10">
        <f>X114+AA114</f>
        <v>0</v>
      </c>
      <c r="W114" s="10"/>
      <c r="X114" s="10"/>
      <c r="Y114" s="10"/>
      <c r="Z114" s="10"/>
      <c r="AA114" s="10">
        <f>W114</f>
        <v>0</v>
      </c>
      <c r="AB114" s="10">
        <f>Q114+V114</f>
        <v>0</v>
      </c>
      <c r="AC114" s="9">
        <f t="shared" si="160"/>
        <v>0</v>
      </c>
      <c r="AD114" s="9">
        <f t="shared" si="161"/>
        <v>0</v>
      </c>
      <c r="AE114" s="9">
        <f t="shared" si="162"/>
        <v>0</v>
      </c>
      <c r="AF114" s="9">
        <f t="shared" si="163"/>
        <v>0</v>
      </c>
      <c r="AG114" s="9">
        <f t="shared" si="164"/>
        <v>0</v>
      </c>
      <c r="AH114" s="9">
        <f t="shared" si="165"/>
        <v>0</v>
      </c>
      <c r="AI114" s="9">
        <f t="shared" si="166"/>
        <v>0</v>
      </c>
      <c r="AJ114" s="9">
        <f t="shared" si="167"/>
        <v>0</v>
      </c>
      <c r="AK114" s="9">
        <f t="shared" si="168"/>
        <v>0</v>
      </c>
      <c r="AL114" s="9">
        <f t="shared" si="169"/>
        <v>0</v>
      </c>
      <c r="AM114" s="9">
        <f t="shared" si="170"/>
        <v>0</v>
      </c>
      <c r="AN114" s="9">
        <f t="shared" si="171"/>
        <v>0</v>
      </c>
    </row>
    <row r="115" spans="1:40" ht="20.25" customHeight="1" x14ac:dyDescent="0.2">
      <c r="A115" s="37" t="s">
        <v>219</v>
      </c>
      <c r="B115" s="38" t="s">
        <v>219</v>
      </c>
      <c r="C115" s="38" t="s">
        <v>219</v>
      </c>
      <c r="D115" s="38" t="s">
        <v>218</v>
      </c>
      <c r="E115" s="39">
        <f t="shared" ref="E115:AB115" si="176">E14+E61+E87+E99+E110</f>
        <v>299769257</v>
      </c>
      <c r="F115" s="39">
        <f t="shared" si="176"/>
        <v>288114942</v>
      </c>
      <c r="G115" s="39">
        <f t="shared" si="176"/>
        <v>151279136</v>
      </c>
      <c r="H115" s="39">
        <f t="shared" si="176"/>
        <v>21950905</v>
      </c>
      <c r="I115" s="39">
        <f t="shared" si="176"/>
        <v>11304315</v>
      </c>
      <c r="J115" s="39">
        <f t="shared" si="176"/>
        <v>24235026</v>
      </c>
      <c r="K115" s="39">
        <f t="shared" si="176"/>
        <v>13464984</v>
      </c>
      <c r="L115" s="39">
        <f t="shared" si="176"/>
        <v>5318002</v>
      </c>
      <c r="M115" s="39">
        <f t="shared" si="176"/>
        <v>327715</v>
      </c>
      <c r="N115" s="39">
        <f t="shared" si="176"/>
        <v>700</v>
      </c>
      <c r="O115" s="39">
        <f t="shared" si="176"/>
        <v>18917024</v>
      </c>
      <c r="P115" s="39">
        <f t="shared" si="176"/>
        <v>324004283</v>
      </c>
      <c r="Q115" s="39">
        <f t="shared" si="176"/>
        <v>1391636</v>
      </c>
      <c r="R115" s="39">
        <f t="shared" si="176"/>
        <v>-169849</v>
      </c>
      <c r="S115" s="39">
        <f t="shared" si="176"/>
        <v>-1242640</v>
      </c>
      <c r="T115" s="39">
        <f t="shared" si="176"/>
        <v>1214684</v>
      </c>
      <c r="U115" s="39">
        <f t="shared" si="176"/>
        <v>1911485</v>
      </c>
      <c r="V115" s="39">
        <f t="shared" si="176"/>
        <v>1283942</v>
      </c>
      <c r="W115" s="39">
        <f t="shared" si="176"/>
        <v>485005</v>
      </c>
      <c r="X115" s="39">
        <f t="shared" si="176"/>
        <v>0</v>
      </c>
      <c r="Y115" s="39">
        <f t="shared" si="176"/>
        <v>0</v>
      </c>
      <c r="Z115" s="39">
        <f t="shared" si="176"/>
        <v>0</v>
      </c>
      <c r="AA115" s="39">
        <f t="shared" si="176"/>
        <v>1283942</v>
      </c>
      <c r="AB115" s="39">
        <f t="shared" si="176"/>
        <v>2675578</v>
      </c>
      <c r="AC115" s="22">
        <f t="shared" si="160"/>
        <v>301160893</v>
      </c>
      <c r="AD115" s="22">
        <f t="shared" si="161"/>
        <v>287945093</v>
      </c>
      <c r="AE115" s="22">
        <f t="shared" si="162"/>
        <v>150036496</v>
      </c>
      <c r="AF115" s="22">
        <f t="shared" si="163"/>
        <v>23165589</v>
      </c>
      <c r="AG115" s="22">
        <f t="shared" si="164"/>
        <v>13215800</v>
      </c>
      <c r="AH115" s="22">
        <f t="shared" si="165"/>
        <v>25518968</v>
      </c>
      <c r="AI115" s="22">
        <f t="shared" si="166"/>
        <v>13949989</v>
      </c>
      <c r="AJ115" s="22">
        <f t="shared" si="167"/>
        <v>5318002</v>
      </c>
      <c r="AK115" s="22">
        <f t="shared" si="168"/>
        <v>327715</v>
      </c>
      <c r="AL115" s="22">
        <f t="shared" si="169"/>
        <v>700</v>
      </c>
      <c r="AM115" s="22">
        <f t="shared" si="170"/>
        <v>20200966</v>
      </c>
      <c r="AN115" s="22">
        <f t="shared" si="171"/>
        <v>326679861</v>
      </c>
    </row>
    <row r="116" spans="1:40" x14ac:dyDescent="0.2">
      <c r="P116" s="1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12"/>
      <c r="AN116" s="12"/>
    </row>
    <row r="117" spans="1:40" x14ac:dyDescent="0.2">
      <c r="P117" s="1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12"/>
      <c r="AN117" s="12"/>
    </row>
    <row r="118" spans="1:40" ht="18.75" x14ac:dyDescent="0.3">
      <c r="F118" s="1"/>
      <c r="G118" s="1"/>
      <c r="H118" s="1"/>
      <c r="I118" s="1"/>
      <c r="J118" s="1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D118" s="1" t="s">
        <v>271</v>
      </c>
    </row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2" type="noConversion"/>
  <pageMargins left="0.55118110236220474" right="0.15748031496062992" top="0.39370078740157483" bottom="0.19685039370078741" header="0" footer="0"/>
  <pageSetup paperSize="9" scale="55" fitToWidth="0" orientation="landscape" r:id="rId1"/>
  <rowBreaks count="2" manualBreakCount="2">
    <brk id="53" max="39" man="1"/>
    <brk id="83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2024-10-15T12:47:27Z</cp:lastPrinted>
  <dcterms:created xsi:type="dcterms:W3CDTF">2020-12-22T13:20:21Z</dcterms:created>
  <dcterms:modified xsi:type="dcterms:W3CDTF">2024-10-15T12:47:27Z</dcterms:modified>
</cp:coreProperties>
</file>